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codeName="ThisWorkbook" filterPrivacy="1" hidePivotFieldList="1" defaultThemeVersion="124226"/>
  <bookViews>
    <workbookView xWindow="0" yWindow="0" windowWidth="28800" windowHeight="12000" tabRatio="807" activeTab="0"/>
  </bookViews>
  <sheets>
    <sheet name="titul" sheetId="105" r:id="rId2"/>
    <sheet name="T-1 příjmy" sheetId="155" r:id="rId3"/>
    <sheet name="T-2 výdaje" sheetId="156" r:id="rId4"/>
    <sheet name="T-3 záruky" sheetId="123" r:id="rId5"/>
    <sheet name="T-4 SF 2026" sheetId="162" r:id="rId6"/>
    <sheet name="T-5 SF 2027" sheetId="163" r:id="rId7"/>
    <sheet name="T-6 SF 2028" sheetId="164" r:id="rId8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Tab16">#REF!</definedName>
    <definedName name="_______________Tab16">#REF!</definedName>
    <definedName name="______________FM2013">#REF!</definedName>
    <definedName name="______________Tab16">#REF!</definedName>
    <definedName name="_____________FM2013">#REF!</definedName>
    <definedName name="_____________Tab16">#REF!</definedName>
    <definedName name="____________FM2013">#REF!</definedName>
    <definedName name="____________Tab16">#REF!</definedName>
    <definedName name="___________FM2013">#REF!</definedName>
    <definedName name="___________Tab16">#REF!</definedName>
    <definedName name="__________FM2013">#REF!</definedName>
    <definedName name="__________Tab16">#REF!</definedName>
    <definedName name="_________FM2013">#REF!</definedName>
    <definedName name="_________Tab16">#REF!</definedName>
    <definedName name="________FM2013">#REF!</definedName>
    <definedName name="________Tab16">#REF!</definedName>
    <definedName name="_______FM2013">#REF!</definedName>
    <definedName name="_______Tab16">#REF!</definedName>
    <definedName name="______FM2013">#REF!</definedName>
    <definedName name="______Tab16">#REF!</definedName>
    <definedName name="_____FM2013">#REF!</definedName>
    <definedName name="_____Tab16">#REF!</definedName>
    <definedName name="____FM2013">#REF!</definedName>
    <definedName name="____Tab16">#REF!</definedName>
    <definedName name="___FM2013">#REF!</definedName>
    <definedName name="___Tab16">#REF!</definedName>
    <definedName name="__FM2013">#REF!</definedName>
    <definedName name="__Tab16">#REF!</definedName>
    <definedName name="_111">#REF!</definedName>
    <definedName name="_334010">#REF!</definedName>
    <definedName name="_FM2013">#REF!</definedName>
    <definedName name="_Tab16">#REF!</definedName>
    <definedName name="a">#REF!</definedName>
    <definedName name="aa">#REF!</definedName>
    <definedName name="AccessDatabase">"C:\Dokumenty\Borisek\Excel\1998\ROZPIS1998\1LEDEN1998\akce98-1.mdb"</definedName>
    <definedName name="AHLAVIČKA318">#REF!</definedName>
    <definedName name="ahoj">#REF!</definedName>
    <definedName name="asd">#REF!</definedName>
    <definedName name="AV">#REF!</definedName>
    <definedName name="AVA">#REF!</definedName>
    <definedName name="AVC">#REF!</definedName>
    <definedName name="AVv">#REF!</definedName>
    <definedName name="b">#REF!</definedName>
    <definedName name="baba">#REF!</definedName>
    <definedName name="bbb">#REF!</definedName>
    <definedName name="BBBBBB">#REF!</definedName>
    <definedName name="BIS">'[2]záv.uk,.KPR'!$B$6</definedName>
    <definedName name="CBU">#REF!</definedName>
    <definedName name="ccc">#REF!</definedName>
    <definedName name="ccccc">#REF!</definedName>
    <definedName name="celkem1">#REF!</definedName>
    <definedName name="CSU">#REF!</definedName>
    <definedName name="CUZK">#REF!</definedName>
    <definedName name="CÚZK">#REF!</definedName>
    <definedName name="CUZKL">#REF!</definedName>
    <definedName name="d">#REF!</definedName>
    <definedName name="dadad">#REF!</definedName>
    <definedName name="dadada">#REF!</definedName>
    <definedName name="dads">#REF!</definedName>
    <definedName name="dadsdsadadsa">#REF!</definedName>
    <definedName name="další">#REF!</definedName>
    <definedName name="dasdsadsa">#REF!</definedName>
    <definedName name="dasfasfsa">#REF!</definedName>
    <definedName name="data">#REF!</definedName>
    <definedName name="dd">#REF!</definedName>
    <definedName name="DF_GRID_1">#REF!</definedName>
    <definedName name="DFADFDSFADFASF">#REF!</definedName>
    <definedName name="DFADSFDSAFA">#REF!</definedName>
    <definedName name="dfsafad">#REF!</definedName>
    <definedName name="EDUCA">#REF!</definedName>
    <definedName name="EU">#REF!</definedName>
    <definedName name="fd">#REF!</definedName>
    <definedName name="FDSFASFDSA">#REF!</definedName>
    <definedName name="FGDGDSG">#REF!</definedName>
    <definedName name="GA">#REF!</definedName>
    <definedName name="GAE">#REF!</definedName>
    <definedName name="GFDGS">#REF!</definedName>
    <definedName name="gggg">#REF!</definedName>
    <definedName name="h">#REF!</definedName>
    <definedName name="hhh">#REF!</definedName>
    <definedName name="hhhh">#REF!</definedName>
    <definedName name="hhhhh">#REF!</definedName>
    <definedName name="hovno">#REF!</definedName>
    <definedName name="ISPROFIN">#REF!</definedName>
    <definedName name="jik">#REF!</definedName>
    <definedName name="jinak">#REF!</definedName>
    <definedName name="jjj">#REF!</definedName>
    <definedName name="jksefjnsdf">#REF!</definedName>
    <definedName name="k">#REF!</definedName>
    <definedName name="KK">#REF!</definedName>
    <definedName name="kkk">#REF!</definedName>
    <definedName name="kkkk">#REF!</definedName>
    <definedName name="kkkkk">#REF!</definedName>
    <definedName name="kkkkkkkkkkkkkkk">#REF!</definedName>
    <definedName name="kl">#REF!</definedName>
    <definedName name="KONTAKTY">#REF!</definedName>
    <definedName name="kontrolní">#REF!</definedName>
    <definedName name="KPR">#REF!</definedName>
    <definedName name="l">#REF!</definedName>
    <definedName name="lhlibjsodjlae">#REF!</definedName>
    <definedName name="list5">#REF!</definedName>
    <definedName name="LKSDJGKDJFKADFJADLK">#REF!</definedName>
    <definedName name="llůlllll">#REF!</definedName>
    <definedName name="m">#REF!</definedName>
    <definedName name="MDS">#REF!</definedName>
    <definedName name="MF">'[2]záv.uk,.KPR'!$B$6</definedName>
    <definedName name="min_obdobi">#REF!</definedName>
    <definedName name="MK">#REF!</definedName>
    <definedName name="mmmmmm">#REF!</definedName>
    <definedName name="MMR">'[2]záv.uk,.KPR'!$B$6</definedName>
    <definedName name="MO">'[2]záv.uk,.KPR'!$B$6</definedName>
    <definedName name="MPO">#REF!</definedName>
    <definedName name="MPSV">'[2]záv.uk,.KPR'!$B$6</definedName>
    <definedName name="MS">#REF!</definedName>
    <definedName name="MSMT">#REF!</definedName>
    <definedName name="MSMT1">#REF!</definedName>
    <definedName name="MSp">#REF!</definedName>
    <definedName name="MV">'[2]záv.uk,.KPR'!$B$6</definedName>
    <definedName name="MZdr">#REF!</definedName>
    <definedName name="MZe">#REF!</definedName>
    <definedName name="MZP">'[2]záv.uk,.KPR'!$B$6</definedName>
    <definedName name="MZv">'[2]záv.uk,.KPR'!$B$6</definedName>
    <definedName name="n">#REF!</definedName>
    <definedName name="navýšení">#REF!</definedName>
    <definedName name="NAZEV">#REF!</definedName>
    <definedName name="new">#REF!</definedName>
    <definedName name="NKU">#REF!</definedName>
    <definedName name="NSOUD">#REF!</definedName>
    <definedName name="obdobi">#REF!</definedName>
    <definedName name="_xlnm.Print_Area" localSheetId="1">'T-1 příjmy'!$B$1:$F$60</definedName>
    <definedName name="_xlnm.Print_Area" localSheetId="2">'T-2 výdaje'!$B$1:$F$62</definedName>
    <definedName name="_xlnm.Print_Area" localSheetId="3">'T-3 záruky'!$B$1:$H$31</definedName>
    <definedName name="_xlnm.Print_Area" localSheetId="4">'T-4 SF 2026'!$B$1:$L$27</definedName>
    <definedName name="_xlnm.Print_Area" localSheetId="5">'T-5 SF 2027'!$B$1:$L$27</definedName>
    <definedName name="_xlnm.Print_Area" localSheetId="6">'T-6 SF 2028'!$B$1:$L$27</definedName>
    <definedName name="_xlnm.Print_Area" localSheetId="0">titul!$A$7:$B$24</definedName>
    <definedName name="ODS">#REF!</definedName>
    <definedName name="ooo">#REF!</definedName>
    <definedName name="OPLZZ_EDUCA">#REF!</definedName>
    <definedName name="OPPIK">#REF!</definedName>
    <definedName name="OPR">#REF!</definedName>
    <definedName name="opravená">#REF!</definedName>
    <definedName name="OPŘO">#REF!</definedName>
    <definedName name="POKRÁCENÍ">#REF!</definedName>
    <definedName name="pokus">#REF!</definedName>
    <definedName name="POKUS2">#REF!</definedName>
    <definedName name="pol">#REF!</definedName>
    <definedName name="prac.">#REF!</definedName>
    <definedName name="pracovní">#REF!</definedName>
    <definedName name="Př9_1">#REF!</definedName>
    <definedName name="přesun">#REF!</definedName>
    <definedName name="PSP">'[2]záv.uk,.KPR'!$B$6</definedName>
    <definedName name="q">#REF!</definedName>
    <definedName name="RISRE0003">#REF!</definedName>
    <definedName name="rozdíl">#REF!</definedName>
    <definedName name="RRTV">#REF!</definedName>
    <definedName name="sadads">#REF!</definedName>
    <definedName name="SAPBEXhrIndnt" hidden="1">"Wide"</definedName>
    <definedName name="SAPsysID" hidden="1">"708C5W7SBKP804JT78WJ0JNKI"</definedName>
    <definedName name="SAPwbID" hidden="1">"ARS"</definedName>
    <definedName name="SD">#REF!</definedName>
    <definedName name="SDFSSFGFSDGS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localSheetId="4" hidden="1">#REF!</definedName>
    <definedName name="solver_opt" localSheetId="5" hidden="1">#REF!</definedName>
    <definedName name="solver_opt" localSheetId="6" hidden="1">#REF!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P">'[2]záv.uk,.KPR'!$B$6</definedName>
    <definedName name="Správní_poplatky">#REF!</definedName>
    <definedName name="ss">#REF!</definedName>
    <definedName name="SSHR">#REF!</definedName>
    <definedName name="SUJB">#REF!</definedName>
    <definedName name="SV">#REF!</definedName>
    <definedName name="TAB">#REF!</definedName>
    <definedName name="tabulka">#REF!</definedName>
    <definedName name="TABULKA_1">#N/A</definedName>
    <definedName name="TABULKA_2">#N/A</definedName>
    <definedName name="tabulka9">#REF!</definedName>
    <definedName name="tt">#REF!</definedName>
    <definedName name="UOHS">#REF!</definedName>
    <definedName name="UPV">#REF!</definedName>
    <definedName name="US">#REF!</definedName>
    <definedName name="USIS">#REF!</definedName>
    <definedName name="UV">'[2]záv.uk,.KPR'!$B$6</definedName>
    <definedName name="VaVpI">#REF!</definedName>
    <definedName name="vf">#REF!</definedName>
    <definedName name="VSTUPY_1">#N/A</definedName>
    <definedName name="VSTUPY_2">#N/A</definedName>
    <definedName name="w">#REF!</definedName>
    <definedName name="x">#REF!</definedName>
    <definedName name="xd">#REF!</definedName>
    <definedName name="xxc">#REF!</definedName>
    <definedName name="xxv">#REF!</definedName>
    <definedName name="XXXXX">#REF!</definedName>
    <definedName name="xxxxxxx">#REF!</definedName>
    <definedName name="xxxxxxxxxxxxxxxxxx">#REF!</definedName>
    <definedName name="y">#REF!</definedName>
    <definedName name="změna">#REF!</definedName>
    <definedName name="změny">#REF!</definedName>
    <definedName name="zz">#REF!</definedName>
  </definedNames>
  <calcPr fullCalcOnLoad="1"/>
</workbook>
</file>

<file path=xl/sharedStrings.xml><?xml version="1.0" encoding="utf-8"?>
<sst xmlns="http://schemas.openxmlformats.org/spreadsheetml/2006/main" count="319" uniqueCount="156">
  <si>
    <t>Kancelář prezidenta republiky</t>
  </si>
  <si>
    <t>Poslanecká sněmovna Parlamentu</t>
  </si>
  <si>
    <t>Senát Parlamentu</t>
  </si>
  <si>
    <t>Bezpečnostní informační služba</t>
  </si>
  <si>
    <t>Ministerstvo zahraničních věcí</t>
  </si>
  <si>
    <t>Ministerstvo obrany</t>
  </si>
  <si>
    <t>Národní bezpečnostní úřad</t>
  </si>
  <si>
    <t>Ministerstvo financí</t>
  </si>
  <si>
    <t>Ministerstvo práce a sociálních věcí</t>
  </si>
  <si>
    <t>Ministerstvo vnitra</t>
  </si>
  <si>
    <t>Ministerstvo životního prostředí</t>
  </si>
  <si>
    <t>Ministerstvo pro místní rozvoj</t>
  </si>
  <si>
    <t>Ministerstvo průmyslu a obchodu</t>
  </si>
  <si>
    <t>Ministerstvo dopravy</t>
  </si>
  <si>
    <t>Český telekomunikační úřad</t>
  </si>
  <si>
    <t>Ministerstvo zemědělství</t>
  </si>
  <si>
    <t>Ministerstvo školství, mládeže a tělovýchovy</t>
  </si>
  <si>
    <t>Ministerstvo kultury</t>
  </si>
  <si>
    <t>Ministerstvo zdravotnictví</t>
  </si>
  <si>
    <t>Ministerstvo spravedlnosti</t>
  </si>
  <si>
    <t>Úřad pro ochranu osobních údajů</t>
  </si>
  <si>
    <t>Úřad průmyslového vlastnictví</t>
  </si>
  <si>
    <t>Český statistický úřad</t>
  </si>
  <si>
    <t>Český úřad zeměměřický a katastrální</t>
  </si>
  <si>
    <t>Český báňský úřad</t>
  </si>
  <si>
    <t>Energetický regulační úřad</t>
  </si>
  <si>
    <t>Úřad pro ochranu hospodářské soutěže</t>
  </si>
  <si>
    <t>Ústavní soud</t>
  </si>
  <si>
    <t>Rada pro rozhlasové a televizní vysílání</t>
  </si>
  <si>
    <t>Správa státních hmotných rezerv</t>
  </si>
  <si>
    <t>Státní úřad pro jadernou bezpečnost</t>
  </si>
  <si>
    <t>Nejvyšší kontrolní úřad</t>
  </si>
  <si>
    <t>Státní dluh</t>
  </si>
  <si>
    <t>Operace státních finančních aktiv</t>
  </si>
  <si>
    <t>Všeobecná pokladní správa</t>
  </si>
  <si>
    <t>Ústav pro studium totalitních režimů</t>
  </si>
  <si>
    <t>Úřad vlády České republiky</t>
  </si>
  <si>
    <t>Grantová agentura České republiky</t>
  </si>
  <si>
    <t>Akademie věd České republiky</t>
  </si>
  <si>
    <t>Technologická agentura České republiky</t>
  </si>
  <si>
    <t>č.kapitoly</t>
  </si>
  <si>
    <t>Generální inspekce bezpečnostních sborů</t>
  </si>
  <si>
    <t>v Kč</t>
  </si>
  <si>
    <t>Tabulka č. 1</t>
  </si>
  <si>
    <t>Státní záruky za úvěry a rozložení splátek úvěrů podle roků do konce jejich splatnosti</t>
  </si>
  <si>
    <t>Tabulka č.  6</t>
  </si>
  <si>
    <t>Tabulka č. 2</t>
  </si>
  <si>
    <t>Tabulka č.  1</t>
  </si>
  <si>
    <t>Tabulka č.  3</t>
  </si>
  <si>
    <t>Tabulka č.  4</t>
  </si>
  <si>
    <t>Tabulka č.  5</t>
  </si>
  <si>
    <t>Tabulka č.  7</t>
  </si>
  <si>
    <t>Tabulka č.  8</t>
  </si>
  <si>
    <t>Tabulka č.  9</t>
  </si>
  <si>
    <t>Úřad pro dohled nad hospodařením politických stran a politických hnutí</t>
  </si>
  <si>
    <t>Úřad pro přístup k dopravní infrastruktuře</t>
  </si>
  <si>
    <t>Tabulka č.  10</t>
  </si>
  <si>
    <t>Úřad Národní rozpočtové rady</t>
  </si>
  <si>
    <t>Národní úřad pro kybernetickou a informační bezpečnost</t>
  </si>
  <si>
    <t>Tabulka č.  2</t>
  </si>
  <si>
    <t>Tabulka č.  11</t>
  </si>
  <si>
    <t>Tabulka č.  12</t>
  </si>
  <si>
    <t>Tabulka č.  13</t>
  </si>
  <si>
    <t>Národní sportovní agentura</t>
  </si>
  <si>
    <t>celkem</t>
  </si>
  <si>
    <t>kapitola</t>
  </si>
  <si>
    <t>schodek státního rozpočtu
 (rozdíl tabulek č. 1 a č. 2)</t>
  </si>
  <si>
    <t>ostatní</t>
  </si>
  <si>
    <t>Příjmy a výdaje státních fondů na rok 2026</t>
  </si>
  <si>
    <t>Tabulka č. 6</t>
  </si>
  <si>
    <t>STÁTNÍ ZÁRUKY ZA ÚVĚRY A ROZLOŽENÍ SPLÁTEK ÚVĚRŮ PODLE ROKŮ DO KONCE JEJICH SPLATNOSTI</t>
  </si>
  <si>
    <t>v mil. Kč</t>
  </si>
  <si>
    <t>rok poskytnutí</t>
  </si>
  <si>
    <t>výše záruky celkem</t>
  </si>
  <si>
    <t>splátka v letech</t>
  </si>
  <si>
    <t>splatnost
rok</t>
  </si>
  <si>
    <t>2025</t>
  </si>
  <si>
    <t>Poznámka:</t>
  </si>
  <si>
    <t>1) Garantovaná půjčka nebyla dosud čerpána.</t>
  </si>
  <si>
    <t>2026</t>
  </si>
  <si>
    <t>Státní fond 
dopravní
 infrastruktury</t>
  </si>
  <si>
    <t>Státní zemědělský
intervenční
fond</t>
  </si>
  <si>
    <t>Státní fond 
kultury</t>
  </si>
  <si>
    <t>Státní fond
podpory investic</t>
  </si>
  <si>
    <t>Státní fond životního
 prostředí</t>
  </si>
  <si>
    <t>příjmy celkem</t>
  </si>
  <si>
    <t xml:space="preserve">v tom </t>
  </si>
  <si>
    <t>daňové příjmy</t>
  </si>
  <si>
    <t>z toho</t>
  </si>
  <si>
    <t>výnos z mýtného</t>
  </si>
  <si>
    <t>nedaňové a kapitálové příjmy</t>
  </si>
  <si>
    <t>v tom</t>
  </si>
  <si>
    <t>splátky půjček</t>
  </si>
  <si>
    <t>přijaté transfery</t>
  </si>
  <si>
    <t>transfer z kapitoly v rámci státního rozpočtu</t>
  </si>
  <si>
    <t>transfer z kapitoly MD na společné programy (projekty) EU a ČR</t>
  </si>
  <si>
    <t>převody z Národního fondu</t>
  </si>
  <si>
    <t xml:space="preserve">transfer z Modernizačního fondu </t>
  </si>
  <si>
    <t>ostatní transfery</t>
  </si>
  <si>
    <t>výdaje celkem</t>
  </si>
  <si>
    <t>poskytnuté půjčky</t>
  </si>
  <si>
    <t>saldo příjmů a výdajů</t>
  </si>
  <si>
    <t>Tabulková část</t>
  </si>
  <si>
    <t>Digitální a informační agentura</t>
  </si>
  <si>
    <t>ukazatel</t>
  </si>
  <si>
    <t>2027</t>
  </si>
  <si>
    <t>Příjmy a výdaje státních fondů na rok 2027</t>
  </si>
  <si>
    <t>Příjmy kapitol státního rozpočtu podle druhů - rok 2027</t>
  </si>
  <si>
    <t>Výdaje kapitol státního rozpočtu podle druhů - rok 2027</t>
  </si>
  <si>
    <t>Výdaje kapitol státního rozpočtu podle odvětví - rok 2027</t>
  </si>
  <si>
    <t>SDV 2027</t>
  </si>
  <si>
    <t>limit záruky</t>
  </si>
  <si>
    <t>státní záruky ze zákona č. 58/1995 Sb.</t>
  </si>
  <si>
    <t xml:space="preserve">  záruky za závazky Exportní a garanční pojišťovny, a.s.</t>
  </si>
  <si>
    <t xml:space="preserve">  záruky za závazky České exportní banky, a.s.</t>
  </si>
  <si>
    <t>Celkové příjmy státního rozpočtu na léta 2026 až 2028 podle kapitol</t>
  </si>
  <si>
    <t>Celkové výdaje státního rozpočtu na léta 2026 až 2028 podle kapitol</t>
  </si>
  <si>
    <t>Příjmy a výdaje státních fondů na rok 2028</t>
  </si>
  <si>
    <t>Specifické ukazatele rozpočtových kapitol v letech  2026 až 2028</t>
  </si>
  <si>
    <t>Příjmy kapitol státního rozpočtu podle druhů - rok 2028</t>
  </si>
  <si>
    <t>Výdaje kapitol státního rozpočtu podle druhů - rok 2028</t>
  </si>
  <si>
    <t>Výdaje kapitol státního rozpočtu podle odvětví - rok 2028</t>
  </si>
  <si>
    <t xml:space="preserve">CELKOVÉ PŘÍJMY STÁTNÍHO ROZPOČTU NA LÉTA 2026 AŽ 2028 PODLE KAPITOL  </t>
  </si>
  <si>
    <t>CELKOVÉ VÝDAJE STÁTNÍHO ROZPOČTU NA LÉTA 2026 AŽ 2028 PODLE KAPITOL</t>
  </si>
  <si>
    <t>SR 2026</t>
  </si>
  <si>
    <t>SDV 2028</t>
  </si>
  <si>
    <t>2028</t>
  </si>
  <si>
    <t>Celkem</t>
  </si>
  <si>
    <t>kompenzace nákladů vzniklých ČNB v souvislosti s uzavřením a plněním dohod o poskytnutí bilaterálních půjček MMF</t>
  </si>
  <si>
    <t>záruky členských zemí EU za úvěry EIB zemím Afriky, Karibiku a Pacifiku</t>
  </si>
  <si>
    <t>státní záruka ze zákona č. 228/2020 Sb., o poskytnutí státní záruky na zajištění dluhů ČMZRB, a.s. (nyní NRB, a.s.)</t>
  </si>
  <si>
    <r>
      <t xml:space="preserve">  záruka na zajištění půjčky ČNB pro MMF (UV č. 1173/2020)</t>
    </r>
    <r>
      <rPr>
        <vertAlign val="superscript"/>
        <sz val="10"/>
        <rFont val="Calibri"/>
        <family val="2"/>
        <charset val="238"/>
        <scheme val="minor"/>
      </rPr>
      <t>1)</t>
    </r>
  </si>
  <si>
    <t>464 EUR</t>
  </si>
  <si>
    <t xml:space="preserve">   smlouva o poskytnutí záruky a smlouva o správě nedoplatků</t>
  </si>
  <si>
    <t>rok podepsání smluv</t>
  </si>
  <si>
    <t xml:space="preserve">  portfoliové záruky Národní rozvojové banky, a.s. k úvěrům komerčních bank (program COVID III)</t>
  </si>
  <si>
    <t>v mil.</t>
  </si>
  <si>
    <t>Státní fond
audiovize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</si>
  <si>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</si>
  <si>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</si>
  <si>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výnosy z dražeb emisních povolenek</t>
  </si>
  <si>
    <t xml:space="preserve">z toho </t>
  </si>
  <si>
    <t>využití prostředků z výnosů z dražeb emisních povolenek</t>
  </si>
  <si>
    <t>transfer do kapitoly Ministerstvo životního prostředí</t>
  </si>
  <si>
    <t>transfer do kapitoly Ministerstvo pro místní rozvoj</t>
  </si>
  <si>
    <t>transfer do kapitoly Ministerstvo zemědělství</t>
  </si>
  <si>
    <t>transfer Státnímu fondu dopravní infrastruktury</t>
  </si>
  <si>
    <t xml:space="preserve">prostředky z výnosu dražeb emisních povolenek ve SFŽP </t>
  </si>
  <si>
    <r>
      <t xml:space="preserve">prostředky z výnosu dražeb emisních povolenek ve SFŽP - </t>
    </r>
    <r>
      <rPr>
        <b/>
        <sz val="11"/>
        <rFont val="Calibri"/>
        <family val="2"/>
        <charset val="238"/>
        <scheme val="minor"/>
      </rPr>
      <t>nerozděleno</t>
    </r>
  </si>
  <si>
    <t>Kancelář veřejného ochránce práv a ochránce práv dětí</t>
  </si>
  <si>
    <t xml:space="preserve">                                                                                                                                                                                                         </t>
  </si>
  <si>
    <t>Tabulka č. 3</t>
  </si>
  <si>
    <t>Tabulka č. 4</t>
  </si>
  <si>
    <t>Tabulka č. 5</t>
  </si>
  <si>
    <t>Poznámka: příjmy bez EU a FM a v kapitole Ministerstvo zemědělství bez účetních operací v rámci PRV.</t>
  </si>
  <si>
    <t>Poznámka: výdaje bez EU a FM a v kapitole Ministerstvo zemědělství bez účetních operací v rámci PRV.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</si>
</sst>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d/\ m\Řs\ˇ\c\ yyyy"/>
    <numFmt numFmtId="167" formatCode="m\o\n\th\ d\,\ \y\y\y\y"/>
    <numFmt numFmtId="168" formatCode="@*."/>
    <numFmt numFmtId="169" formatCode="_ @*."/>
    <numFmt numFmtId="170" formatCode="__@*."/>
    <numFmt numFmtId="171" formatCode="___ @*."/>
    <numFmt numFmtId="172" formatCode="#,##0&quot; &quot;"/>
    <numFmt numFmtId="173" formatCode="_(* #,##0_);_(* \(#,##0\);_(* &quot;-&quot;_);_(@_)"/>
    <numFmt numFmtId="174" formatCode="_(&quot;$&quot;* #,##0_);_(&quot;$&quot;* \(#,##0\);_(&quot;$&quot;* &quot;-&quot;_);_(@_)"/>
    <numFmt numFmtId="175" formatCode="##\ ###\ ##0"/>
    <numFmt numFmtId="176" formatCode="#,##0.0"/>
  </numFmts>
  <fonts count="92">
    <font>
      <sz val="10"/>
      <name val="Times New Roman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1"/>
      <color theme="0"/>
      <name val="Calibri"/>
      <family val="2"/>
      <charset val="238"/>
      <scheme val="minor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i/>
      <sz val="10"/>
      <color indexed="18"/>
      <name val="Arial"/>
      <family val="2"/>
    </font>
    <font>
      <u val="single"/>
      <sz val="8"/>
      <color rgb="FF417D95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indexed="4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0"/>
      <name val="Bez Patky"/>
      <family val="2"/>
      <charset val="2"/>
    </font>
    <font>
      <b/>
      <sz val="15"/>
      <color theme="3"/>
      <name val="Calibri"/>
      <family val="2"/>
      <charset val="238"/>
      <scheme val="minor"/>
    </font>
    <font>
      <b/>
      <sz val="15"/>
      <color indexed="56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indexed="56"/>
      <name val="Calibri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8"/>
      <color indexed="56"/>
      <name val="Cambria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sz val="8"/>
      <color theme="1"/>
      <name val="Calibri"/>
      <family val="2"/>
      <scheme val="minor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2"/>
      <charset val="238"/>
    </font>
    <font>
      <sz val="11"/>
      <color rgb="FFFA7D00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indexed="14"/>
      <name val="Calibri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color indexed="10"/>
      <name val="Times New Roman"/>
      <family val="1"/>
    </font>
    <font>
      <b/>
      <i/>
      <sz val="12"/>
      <name val="Times New Roman"/>
      <family val="1"/>
    </font>
    <font>
      <vertAlign val="superscript"/>
      <sz val="10"/>
      <name val="Calibri"/>
      <family val="2"/>
      <charset val="238"/>
      <scheme val="minor"/>
    </font>
    <font>
      <i/>
      <sz val="12"/>
      <name val="Times New Roman"/>
      <family val="1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</fonts>
  <fills count="226">
    <fill>
      <patternFill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</fills>
  <borders count="119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indexed="56"/>
      </bottom>
    </border>
    <border>
      <left/>
      <right/>
      <top/>
      <bottom style="thick">
        <color indexed="27"/>
      </bottom>
    </border>
    <border>
      <left/>
      <right/>
      <top/>
      <bottom style="medium">
        <color indexed="27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double">
        <color indexed="10"/>
      </bottom>
    </border>
    <border>
      <left/>
      <right/>
      <top style="thin">
        <color auto="1"/>
      </top>
      <bottom style="double">
        <color auto="1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indexed="62"/>
      </top>
      <bottom style="double">
        <color indexed="62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58"/>
      </bottom>
    </border>
    <border>
      <left/>
      <right/>
      <top/>
      <bottom style="medium">
        <color indexed="58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indexed="17"/>
      </bottom>
    </border>
    <border>
      <left/>
      <right/>
      <top/>
      <bottom style="thick">
        <color theme="4"/>
      </bottom>
    </border>
    <border>
      <left/>
      <right/>
      <top/>
      <bottom style="thick">
        <color indexed="62"/>
      </bottom>
    </border>
    <border>
      <left/>
      <right/>
      <top/>
      <bottom style="thick">
        <color theme="4" tint="0.499980002641678"/>
      </bottom>
    </border>
    <border>
      <left/>
      <right/>
      <top/>
      <bottom style="thick">
        <color indexed="22"/>
      </bottom>
    </border>
    <border>
      <left/>
      <right/>
      <top/>
      <bottom style="medium">
        <color theme="4" tint="0.399980008602142"/>
      </bottom>
    </border>
    <border>
      <left/>
      <right/>
      <top/>
      <bottom style="medium">
        <color indexed="3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double">
        <color rgb="FFFF8001"/>
      </bottom>
    </border>
    <border>
      <left/>
      <right/>
      <top/>
      <bottom style="double">
        <color indexed="52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thin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 style="hair">
        <color auto="1"/>
      </right>
      <top style="hair">
        <color auto="1"/>
      </top>
      <bottom style="hair">
        <color auto="1"/>
      </bottom>
    </border>
    <border>
      <left style="thin">
        <color auto="1"/>
      </left>
      <right style="thin">
        <color auto="1"/>
      </right>
      <top style="hair">
        <color auto="1"/>
      </top>
      <bottom/>
    </border>
    <border>
      <left style="hair">
        <color auto="1"/>
      </left>
      <right style="medium">
        <color auto="1"/>
      </right>
      <top style="hair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hair">
        <color auto="1"/>
      </right>
      <top style="medium">
        <color auto="1"/>
      </top>
      <bottom style="medium">
        <color auto="1"/>
      </bottom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hair">
        <color auto="1"/>
      </bottom>
    </border>
    <border>
      <left/>
      <right style="hair">
        <color auto="1"/>
      </right>
      <top style="hair">
        <color auto="1"/>
      </top>
      <bottom/>
    </border>
    <border>
      <left/>
      <right style="hair">
        <color auto="1"/>
      </right>
      <top/>
      <bottom style="hair">
        <color auto="1"/>
      </bottom>
    </border>
    <border>
      <left style="hair">
        <color auto="1"/>
      </left>
      <right style="medium">
        <color auto="1"/>
      </right>
      <top/>
      <bottom style="hair">
        <color auto="1"/>
      </bottom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/>
      <top style="thin">
        <color auto="1"/>
      </top>
      <bottom style="thin">
        <color auto="1"/>
      </bottom>
    </border>
    <border>
      <left/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hair">
        <color auto="1"/>
      </right>
      <top style="thin">
        <color auto="1"/>
      </top>
      <bottom/>
    </border>
    <border>
      <left style="hair">
        <color auto="1"/>
      </left>
      <right style="hair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hair">
        <color auto="1"/>
      </right>
      <top style="thin">
        <color auto="1"/>
      </top>
      <bottom/>
    </border>
    <border>
      <left style="hair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hair">
        <color auto="1"/>
      </right>
      <top style="double">
        <color auto="1"/>
      </top>
      <bottom style="double">
        <color auto="1"/>
      </bottom>
    </border>
    <border>
      <left style="hair">
        <color auto="1"/>
      </left>
      <right/>
      <top style="double">
        <color auto="1"/>
      </top>
      <bottom style="double">
        <color auto="1"/>
      </bottom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</border>
    <border>
      <left/>
      <right style="hair">
        <color auto="1"/>
      </right>
      <top style="double">
        <color auto="1"/>
      </top>
      <bottom style="double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</border>
    <border>
      <left/>
      <right style="hair">
        <color auto="1"/>
      </right>
      <top style="double">
        <color auto="1"/>
      </top>
      <bottom style="medium">
        <color auto="1"/>
      </bottom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</border>
    <border>
      <left style="hair">
        <color auto="1"/>
      </left>
      <right style="hair">
        <color auto="1"/>
      </right>
      <top style="medium">
        <color auto="1"/>
      </top>
      <bottom/>
    </border>
    <border>
      <left style="hair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hair">
        <color auto="1"/>
      </right>
      <top style="medium">
        <color auto="1"/>
      </top>
      <bottom/>
    </border>
    <border>
      <left style="thin">
        <color auto="1"/>
      </left>
      <right style="hair">
        <color auto="1"/>
      </right>
      <top style="thin">
        <color auto="1"/>
      </top>
      <bottom/>
    </border>
    <border>
      <left style="hair">
        <color auto="1"/>
      </left>
      <right style="thin">
        <color auto="1"/>
      </right>
      <top style="thin">
        <color auto="1"/>
      </top>
      <bottom/>
    </border>
    <border>
      <left style="hair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/>
      <top style="hair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/>
      <top style="hair">
        <color auto="1"/>
      </top>
      <bottom style="thin">
        <color auto="1"/>
      </bottom>
    </border>
    <border>
      <left/>
      <right style="hair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 style="hair">
        <color auto="1"/>
      </bottom>
    </border>
    <border>
      <left/>
      <right/>
      <top/>
      <bottom style="hair">
        <color auto="1"/>
      </bottom>
    </border>
    <border>
      <left style="medium">
        <color auto="1"/>
      </left>
      <right style="hair">
        <color auto="1"/>
      </right>
      <top style="medium">
        <color auto="1"/>
      </top>
      <bottom/>
    </border>
    <border>
      <left style="hair">
        <color auto="1"/>
      </left>
      <right/>
      <top style="medium">
        <color auto="1"/>
      </top>
      <bottom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hair">
        <color auto="1"/>
      </right>
      <top/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/>
      <top style="hair">
        <color auto="1"/>
      </top>
      <bottom style="hair">
        <color auto="1"/>
      </bottom>
    </border>
    <border>
      <left style="medium">
        <color auto="1"/>
      </left>
      <right/>
      <top style="double">
        <color auto="1"/>
      </top>
      <bottom style="medium">
        <color auto="1"/>
      </bottom>
    </border>
    <border>
      <left/>
      <right/>
      <top style="double">
        <color auto="1"/>
      </top>
      <bottom style="medium">
        <color auto="1"/>
      </bottom>
    </border>
    <border>
      <left/>
      <right style="thin">
        <color auto="1"/>
      </right>
      <top style="double">
        <color auto="1"/>
      </top>
      <bottom style="medium">
        <color auto="1"/>
      </bottom>
    </border>
    <border>
      <left style="hair">
        <color auto="1"/>
      </left>
      <right/>
      <top style="hair">
        <color auto="1"/>
      </top>
      <bottom/>
    </border>
    <border>
      <left style="hair">
        <color auto="1"/>
      </left>
      <right style="thin">
        <color auto="1"/>
      </right>
      <top style="medium">
        <color auto="1"/>
      </top>
      <bottom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</border>
    <border>
      <left/>
      <right style="thin">
        <color auto="1"/>
      </right>
      <top style="hair">
        <color auto="1"/>
      </top>
      <bottom/>
    </border>
    <border>
      <left style="hair">
        <color auto="1"/>
      </left>
      <right/>
      <top style="double">
        <color auto="1"/>
      </top>
      <bottom style="medium">
        <color auto="1"/>
      </bottom>
    </border>
  </borders>
  <cellStyleXfs count="485">
    <xf numFmtId="0" fontId="58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1" fillId="0" borderId="0">
      <alignment/>
      <protection locked="0"/>
    </xf>
    <xf numFmtId="0" fontId="21" fillId="0" borderId="0">
      <alignment/>
      <protection locked="0"/>
    </xf>
    <xf numFmtId="174" fontId="1" fillId="0" borderId="0" applyFont="0" applyFill="0" applyBorder="0" applyAlignment="0" applyProtection="0"/>
    <xf numFmtId="0" fontId="21" fillId="0" borderId="0">
      <alignment/>
      <protection locked="0"/>
    </xf>
    <xf numFmtId="173" fontId="1" fillId="0" borderId="0" applyFont="0" applyFill="0" applyBorder="0" applyAlignment="0" applyProtection="0"/>
    <xf numFmtId="0" fontId="21" fillId="0" borderId="0">
      <alignment/>
      <protection locked="0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1" applyNumberFormat="0" applyFill="0" applyAlignment="0" applyProtection="0"/>
    <xf numFmtId="167" fontId="21" fillId="0" borderId="0">
      <alignment/>
      <protection locked="0"/>
    </xf>
    <xf numFmtId="166" fontId="21" fillId="0" borderId="0">
      <alignment/>
      <protection locked="0"/>
    </xf>
    <xf numFmtId="0" fontId="21" fillId="0" borderId="0">
      <alignment/>
      <protection locked="0"/>
    </xf>
    <xf numFmtId="0" fontId="22" fillId="0" borderId="0">
      <alignment/>
      <protection locked="0"/>
    </xf>
    <xf numFmtId="0" fontId="22" fillId="0" borderId="0">
      <alignment/>
      <protection locked="0"/>
    </xf>
    <xf numFmtId="0" fontId="7" fillId="11" borderId="0" applyNumberFormat="0" applyBorder="0" applyAlignment="0" applyProtection="0"/>
    <xf numFmtId="0" fontId="8" fillId="12" borderId="2" applyNumberFormat="0" applyAlignment="0" applyProtection="0"/>
    <xf numFmtId="0" fontId="21" fillId="0" borderId="0">
      <alignment/>
      <protection locked="0"/>
    </xf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2" fillId="0" borderId="0">
      <alignment/>
      <protection locked="0"/>
    </xf>
    <xf numFmtId="0" fontId="22" fillId="0" borderId="0">
      <alignment/>
      <protection locked="0"/>
    </xf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23" fillId="0" borderId="0">
      <alignment/>
      <protection/>
    </xf>
    <xf numFmtId="0" fontId="3" fillId="0" borderId="0">
      <alignment/>
      <protection/>
    </xf>
    <xf numFmtId="0" fontId="21" fillId="0" borderId="0">
      <alignment/>
      <protection locked="0"/>
    </xf>
    <xf numFmtId="0" fontId="3" fillId="4" borderId="6" applyNumberFormat="0" applyFont="0" applyAlignment="0" applyProtection="0"/>
    <xf numFmtId="0" fontId="14" fillId="0" borderId="7" applyNumberFormat="0" applyFill="0" applyAlignment="0" applyProtection="0"/>
    <xf numFmtId="0" fontId="15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0" borderId="8">
      <alignment/>
      <protection locked="0"/>
    </xf>
    <xf numFmtId="0" fontId="16" fillId="7" borderId="9" applyNumberFormat="0" applyAlignment="0" applyProtection="0"/>
    <xf numFmtId="0" fontId="17" fillId="13" borderId="9" applyNumberFormat="0" applyAlignment="0" applyProtection="0"/>
    <xf numFmtId="0" fontId="18" fillId="13" borderId="10" applyNumberFormat="0" applyAlignment="0" applyProtection="0"/>
    <xf numFmtId="0" fontId="19" fillId="0" borderId="0" applyNumberFormat="0" applyFill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" fillId="0" borderId="0">
      <alignment/>
      <protection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/>
      <protection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>
      <alignment/>
      <protection/>
    </xf>
    <xf numFmtId="0" fontId="31" fillId="7" borderId="11" applyNumberFormat="0" applyProtection="0">
      <alignment vertical="center"/>
    </xf>
    <xf numFmtId="0" fontId="31" fillId="7" borderId="11" applyNumberFormat="0" applyProtection="0">
      <alignment horizontal="left" vertical="center" indent="1"/>
    </xf>
    <xf numFmtId="0" fontId="32" fillId="16" borderId="11" applyNumberFormat="0" applyProtection="0">
      <alignment horizontal="left" vertical="center" indent="1"/>
    </xf>
    <xf numFmtId="0" fontId="32" fillId="0" borderId="11" applyNumberFormat="0" applyProtection="0">
      <alignment horizontal="right" vertical="center"/>
    </xf>
    <xf numFmtId="0" fontId="32" fillId="16" borderId="11" applyNumberFormat="0" applyProtection="0">
      <alignment horizontal="left" vertical="center" indent="1"/>
    </xf>
    <xf numFmtId="168" fontId="33" fillId="0" borderId="0" applyProtection="0">
      <alignment wrapText="1"/>
    </xf>
    <xf numFmtId="168" fontId="33" fillId="0" borderId="0" applyProtection="0">
      <alignment wrapText="1"/>
    </xf>
    <xf numFmtId="168" fontId="33" fillId="0" borderId="0" applyProtection="0">
      <alignment wrapText="1"/>
    </xf>
    <xf numFmtId="169" fontId="33" fillId="0" borderId="0">
      <alignment/>
      <protection/>
    </xf>
    <xf numFmtId="170" fontId="34" fillId="0" borderId="0" applyProtection="0">
      <alignment/>
    </xf>
    <xf numFmtId="170" fontId="33" fillId="0" borderId="0">
      <alignment/>
      <protection/>
    </xf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" fillId="20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" fillId="2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" fillId="2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6" borderId="0" applyNumberFormat="0" applyBorder="0" applyAlignment="0" applyProtection="0"/>
    <xf numFmtId="0" fontId="35" fillId="5" borderId="0" applyNumberFormat="0" applyBorder="0" applyAlignment="0" applyProtection="0"/>
    <xf numFmtId="171" fontId="34" fillId="0" borderId="0">
      <alignment/>
      <protection/>
    </xf>
    <xf numFmtId="0" fontId="2" fillId="30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" fillId="3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" fillId="3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" fillId="35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5" fillId="37" borderId="0" applyNumberFormat="0" applyBorder="0" applyAlignment="0" applyProtection="0"/>
    <xf numFmtId="0" fontId="35" fillId="2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15" borderId="0" applyNumberFormat="0" applyBorder="0" applyAlignment="0" applyProtection="0"/>
    <xf numFmtId="0" fontId="35" fillId="5" borderId="0" applyNumberFormat="0" applyBorder="0" applyAlignment="0" applyProtection="0"/>
    <xf numFmtId="0" fontId="36" fillId="40" borderId="0" applyNumberFormat="0" applyBorder="0" applyAlignment="0" applyProtection="0"/>
    <xf numFmtId="0" fontId="5" fillId="41" borderId="0" applyNumberFormat="0" applyBorder="0" applyAlignment="0" applyProtection="0"/>
    <xf numFmtId="0" fontId="36" fillId="42" borderId="0" applyNumberFormat="0" applyBorder="0" applyAlignment="0" applyProtection="0"/>
    <xf numFmtId="0" fontId="5" fillId="3" borderId="0" applyNumberFormat="0" applyBorder="0" applyAlignment="0" applyProtection="0"/>
    <xf numFmtId="0" fontId="36" fillId="43" borderId="0" applyNumberFormat="0" applyBorder="0" applyAlignment="0" applyProtection="0"/>
    <xf numFmtId="0" fontId="5" fillId="33" borderId="0" applyNumberFormat="0" applyBorder="0" applyAlignment="0" applyProtection="0"/>
    <xf numFmtId="0" fontId="36" fillId="44" borderId="0" applyNumberFormat="0" applyBorder="0" applyAlignment="0" applyProtection="0"/>
    <xf numFmtId="0" fontId="5" fillId="45" borderId="0" applyNumberFormat="0" applyBorder="0" applyAlignment="0" applyProtection="0"/>
    <xf numFmtId="0" fontId="36" fillId="46" borderId="0" applyNumberFormat="0" applyBorder="0" applyAlignment="0" applyProtection="0"/>
    <xf numFmtId="0" fontId="5" fillId="16" borderId="0" applyNumberFormat="0" applyBorder="0" applyAlignment="0" applyProtection="0"/>
    <xf numFmtId="0" fontId="36" fillId="47" borderId="0" applyNumberFormat="0" applyBorder="0" applyAlignment="0" applyProtection="0"/>
    <xf numFmtId="0" fontId="5" fillId="48" borderId="0" applyNumberFormat="0" applyBorder="0" applyAlignment="0" applyProtection="0"/>
    <xf numFmtId="0" fontId="37" fillId="49" borderId="0" applyNumberFormat="0" applyBorder="0" applyAlignment="0" applyProtection="0"/>
    <xf numFmtId="0" fontId="37" fillId="2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9" borderId="0" applyNumberFormat="0" applyBorder="0" applyAlignment="0" applyProtection="0"/>
    <xf numFmtId="0" fontId="37" fillId="10" borderId="0" applyNumberFormat="0" applyBorder="0" applyAlignment="0" applyProtection="0"/>
    <xf numFmtId="0" fontId="5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5" fillId="53" borderId="0" applyNumberFormat="0" applyBorder="0" applyAlignment="0" applyProtection="0"/>
    <xf numFmtId="0" fontId="37" fillId="54" borderId="0" applyNumberFormat="0" applyBorder="0" applyAlignment="0" applyProtection="0"/>
    <xf numFmtId="0" fontId="5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5" fillId="58" borderId="0" applyNumberFormat="0" applyBorder="0" applyAlignment="0" applyProtection="0"/>
    <xf numFmtId="0" fontId="37" fillId="17" borderId="0" applyNumberFormat="0" applyBorder="0" applyAlignment="0" applyProtection="0"/>
    <xf numFmtId="0" fontId="5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4" fillId="56" borderId="0" applyNumberFormat="0" applyBorder="0" applyAlignment="0" applyProtection="0"/>
    <xf numFmtId="0" fontId="4" fillId="63" borderId="0" applyNumberFormat="0" applyBorder="0" applyAlignment="0" applyProtection="0"/>
    <xf numFmtId="0" fontId="5" fillId="57" borderId="0" applyNumberFormat="0" applyBorder="0" applyAlignment="0" applyProtection="0"/>
    <xf numFmtId="0" fontId="5" fillId="65" borderId="0" applyNumberFormat="0" applyBorder="0" applyAlignment="0" applyProtection="0"/>
    <xf numFmtId="0" fontId="5" fillId="53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5" fillId="53" borderId="0" applyNumberFormat="0" applyBorder="0" applyAlignment="0" applyProtection="0"/>
    <xf numFmtId="0" fontId="5" fillId="68" borderId="0" applyNumberFormat="0" applyBorder="0" applyAlignment="0" applyProtection="0"/>
    <xf numFmtId="0" fontId="5" fillId="69" borderId="0" applyNumberFormat="0" applyBorder="0" applyAlignment="0" applyProtection="0"/>
    <xf numFmtId="0" fontId="4" fillId="70" borderId="0" applyNumberFormat="0" applyBorder="0" applyAlignment="0" applyProtection="0"/>
    <xf numFmtId="0" fontId="4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3" borderId="0" applyNumberFormat="0" applyBorder="0" applyAlignment="0" applyProtection="0"/>
    <xf numFmtId="0" fontId="38" fillId="70" borderId="0" applyNumberFormat="0" applyBorder="0" applyAlignment="0" applyProtection="0"/>
    <xf numFmtId="0" fontId="8" fillId="15" borderId="0">
      <alignment/>
      <protection/>
    </xf>
    <xf numFmtId="0" fontId="39" fillId="74" borderId="11" applyNumberFormat="0" applyAlignment="0" applyProtection="0"/>
    <xf numFmtId="0" fontId="40" fillId="0" borderId="12" applyNumberFormat="0" applyFill="0" applyAlignment="0" applyProtection="0"/>
    <xf numFmtId="0" fontId="6" fillId="0" borderId="13" applyNumberFormat="0" applyFill="0" applyAlignment="0" applyProtection="0"/>
    <xf numFmtId="172" fontId="23" fillId="0" borderId="0">
      <alignment/>
      <protection/>
    </xf>
    <xf numFmtId="0" fontId="22" fillId="0" borderId="0">
      <alignment/>
      <protection locked="0"/>
    </xf>
    <xf numFmtId="0" fontId="22" fillId="0" borderId="0">
      <alignment/>
      <protection locked="0"/>
    </xf>
    <xf numFmtId="0" fontId="22" fillId="0" borderId="0">
      <alignment/>
      <protection locked="0"/>
    </xf>
    <xf numFmtId="0" fontId="22" fillId="0" borderId="0">
      <alignment/>
      <protection locked="0"/>
    </xf>
    <xf numFmtId="40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6" fillId="77" borderId="0" applyNumberFormat="0" applyBorder="0" applyAlignment="0" applyProtection="0"/>
    <xf numFmtId="0" fontId="42" fillId="0" borderId="0" applyNumberFormat="0" applyFill="0" applyBorder="0" applyAlignment="0" applyProtection="0"/>
    <xf numFmtId="0" fontId="4" fillId="61" borderId="0" applyNumberFormat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43" fillId="0" borderId="0">
      <alignment/>
      <protection/>
    </xf>
    <xf numFmtId="0" fontId="8" fillId="64" borderId="2" applyNumberFormat="0" applyAlignment="0" applyProtection="0"/>
    <xf numFmtId="0" fontId="44" fillId="78" borderId="0" applyNumberFormat="0" applyBorder="0" applyAlignment="0" applyProtection="0"/>
    <xf numFmtId="0" fontId="7" fillId="8" borderId="0" applyNumberFormat="0" applyBorder="0" applyAlignment="0" applyProtection="0"/>
    <xf numFmtId="0" fontId="45" fillId="71" borderId="11" applyNumberFormat="0" applyAlignment="0" applyProtection="0"/>
    <xf numFmtId="0" fontId="46" fillId="79" borderId="17" applyNumberFormat="0" applyAlignment="0" applyProtection="0"/>
    <xf numFmtId="0" fontId="8" fillId="12" borderId="2" applyNumberFormat="0" applyAlignment="0" applyProtection="0"/>
    <xf numFmtId="0" fontId="15" fillId="0" borderId="18" applyNumberFormat="0" applyFill="0" applyAlignment="0" applyProtection="0"/>
    <xf numFmtId="175" fontId="47" fillId="0" borderId="0">
      <alignment/>
      <protection/>
    </xf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5" fillId="71" borderId="0" applyNumberFormat="0" applyBorder="0" applyAlignment="0" applyProtection="0"/>
    <xf numFmtId="0" fontId="56" fillId="80" borderId="0" applyNumberFormat="0" applyBorder="0" applyAlignment="0" applyProtection="0"/>
    <xf numFmtId="0" fontId="57" fillId="7" borderId="0" applyNumberFormat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175" fontId="47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4" fillId="0" borderId="0">
      <alignment/>
      <protection/>
    </xf>
    <xf numFmtId="0" fontId="1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23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23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24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3" fillId="0" borderId="0">
      <alignment/>
      <protection/>
    </xf>
    <xf numFmtId="0" fontId="23" fillId="0" borderId="0">
      <alignment/>
      <protection/>
    </xf>
    <xf numFmtId="0" fontId="23" fillId="0" borderId="0">
      <alignment/>
      <protection/>
    </xf>
    <xf numFmtId="0" fontId="59" fillId="0" borderId="0">
      <alignment/>
      <protection/>
    </xf>
    <xf numFmtId="0" fontId="23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32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60" fillId="0" borderId="0">
      <alignment/>
      <protection/>
    </xf>
    <xf numFmtId="0" fontId="1" fillId="0" borderId="0">
      <alignment/>
      <protection/>
    </xf>
    <xf numFmtId="0" fontId="61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4" fillId="0" borderId="0">
      <alignment/>
      <protection/>
    </xf>
    <xf numFmtId="0" fontId="4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4" fillId="0" borderId="0">
      <alignment/>
      <protection/>
    </xf>
    <xf numFmtId="0" fontId="23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6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0" fontId="4" fillId="0" borderId="0">
      <alignment/>
      <protection/>
    </xf>
    <xf numFmtId="0" fontId="0" fillId="0" borderId="0">
      <alignment/>
      <protection/>
    </xf>
    <xf numFmtId="0" fontId="4" fillId="0" borderId="0">
      <alignment/>
      <protection/>
    </xf>
    <xf numFmtId="0" fontId="32" fillId="70" borderId="11" applyNumberFormat="0" applyFont="0" applyAlignment="0" applyProtection="0"/>
    <xf numFmtId="0" fontId="1" fillId="4" borderId="6" applyNumberFormat="0" applyFont="0" applyAlignment="0" applyProtection="0"/>
    <xf numFmtId="0" fontId="1" fillId="4" borderId="6" applyNumberFormat="0" applyFont="0" applyAlignment="0" applyProtection="0"/>
    <xf numFmtId="0" fontId="18" fillId="74" borderId="10" applyNumberFormat="0" applyAlignment="0" applyProtection="0"/>
    <xf numFmtId="0" fontId="2" fillId="81" borderId="25" applyNumberFormat="0" applyFont="0" applyAlignment="0" applyProtection="0"/>
    <xf numFmtId="0" fontId="4" fillId="4" borderId="6" applyNumberFormat="0" applyFont="0" applyAlignment="0" applyProtection="0"/>
    <xf numFmtId="0" fontId="4" fillId="4" borderId="6" applyNumberFormat="0" applyFont="0" applyAlignment="0" applyProtection="0"/>
    <xf numFmtId="0" fontId="4" fillId="81" borderId="25" applyNumberFormat="0" applyFont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>
      <alignment/>
      <protection locked="0"/>
    </xf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31" fillId="7" borderId="11" applyNumberFormat="0" applyProtection="0">
      <alignment vertical="center"/>
    </xf>
    <xf numFmtId="0" fontId="65" fillId="7" borderId="28" applyNumberFormat="0" applyProtection="0">
      <alignment horizontal="left" vertical="top" indent="1"/>
    </xf>
    <xf numFmtId="0" fontId="32" fillId="8" borderId="11" applyNumberFormat="0" applyProtection="0">
      <alignment horizontal="right" vertical="center"/>
    </xf>
    <xf numFmtId="0" fontId="32" fillId="82" borderId="11" applyNumberFormat="0" applyProtection="0">
      <alignment horizontal="right" vertical="center"/>
    </xf>
    <xf numFmtId="0" fontId="32" fillId="17" borderId="29" applyNumberFormat="0" applyProtection="0">
      <alignment horizontal="right" vertical="center"/>
    </xf>
    <xf numFmtId="0" fontId="32" fillId="10" borderId="11" applyNumberFormat="0" applyProtection="0">
      <alignment horizontal="right" vertical="center"/>
    </xf>
    <xf numFmtId="0" fontId="32" fillId="48" borderId="11" applyNumberFormat="0" applyProtection="0">
      <alignment horizontal="right" vertical="center"/>
    </xf>
    <xf numFmtId="0" fontId="32" fillId="9" borderId="11" applyNumberFormat="0" applyProtection="0">
      <alignment horizontal="right" vertical="center"/>
    </xf>
    <xf numFmtId="0" fontId="32" fillId="38" borderId="11" applyNumberFormat="0" applyProtection="0">
      <alignment horizontal="right" vertical="center"/>
    </xf>
    <xf numFmtId="0" fontId="32" fillId="28" borderId="11" applyNumberFormat="0" applyProtection="0">
      <alignment horizontal="right" vertical="center"/>
    </xf>
    <xf numFmtId="0" fontId="32" fillId="33" borderId="11" applyNumberFormat="0" applyProtection="0">
      <alignment horizontal="right" vertical="center"/>
    </xf>
    <xf numFmtId="0" fontId="32" fillId="83" borderId="29" applyNumberFormat="0" applyProtection="0">
      <alignment horizontal="left" vertical="center" indent="1"/>
    </xf>
    <xf numFmtId="0" fontId="31" fillId="0" borderId="0">
      <alignment/>
      <protection/>
    </xf>
    <xf numFmtId="0" fontId="32" fillId="0" borderId="0">
      <alignment horizontal="left"/>
      <protection/>
    </xf>
    <xf numFmtId="0" fontId="66" fillId="49" borderId="0">
      <alignment/>
      <protection/>
    </xf>
    <xf numFmtId="0" fontId="1" fillId="15" borderId="29" applyNumberFormat="0" applyProtection="0">
      <alignment horizontal="left" vertical="center" indent="1"/>
    </xf>
    <xf numFmtId="0" fontId="1" fillId="15" borderId="29" applyNumberFormat="0" applyProtection="0">
      <alignment horizontal="left" vertical="center" indent="1"/>
    </xf>
    <xf numFmtId="0" fontId="32" fillId="84" borderId="11" applyNumberFormat="0" applyProtection="0">
      <alignment horizontal="right" vertical="center"/>
    </xf>
    <xf numFmtId="0" fontId="32" fillId="26" borderId="29" applyNumberFormat="0" applyProtection="0">
      <alignment horizontal="left" vertical="center" indent="1"/>
    </xf>
    <xf numFmtId="0" fontId="32" fillId="27" borderId="29" applyNumberFormat="0" applyProtection="0">
      <alignment horizontal="left" vertical="center" indent="1"/>
    </xf>
    <xf numFmtId="0" fontId="32" fillId="37" borderId="11" applyNumberFormat="0" applyProtection="0">
      <alignment horizontal="left" vertical="center" indent="1"/>
    </xf>
    <xf numFmtId="0" fontId="1" fillId="15" borderId="28" applyNumberFormat="0" applyProtection="0">
      <alignment horizontal="left" vertical="center" indent="1"/>
    </xf>
    <xf numFmtId="0" fontId="1" fillId="15" borderId="28" applyNumberFormat="0" applyProtection="0">
      <alignment horizontal="left" vertical="center" indent="1"/>
    </xf>
    <xf numFmtId="0" fontId="32" fillId="15" borderId="28" applyNumberFormat="0" applyProtection="0">
      <alignment horizontal="left" vertical="top" indent="1"/>
    </xf>
    <xf numFmtId="0" fontId="1" fillId="15" borderId="28" applyNumberFormat="0" applyProtection="0">
      <alignment horizontal="left" vertical="top" indent="1"/>
    </xf>
    <xf numFmtId="0" fontId="1" fillId="15" borderId="28" applyNumberFormat="0" applyProtection="0">
      <alignment horizontal="left" vertical="top" indent="1"/>
    </xf>
    <xf numFmtId="0" fontId="32" fillId="85" borderId="11" applyNumberFormat="0" applyProtection="0">
      <alignment horizontal="left" vertical="center" indent="1"/>
    </xf>
    <xf numFmtId="0" fontId="1" fillId="27" borderId="28" applyNumberFormat="0" applyProtection="0">
      <alignment horizontal="left" vertical="center" indent="1"/>
    </xf>
    <xf numFmtId="0" fontId="1" fillId="27" borderId="28" applyNumberFormat="0" applyProtection="0">
      <alignment horizontal="left" vertical="center" indent="1"/>
    </xf>
    <xf numFmtId="0" fontId="32" fillId="27" borderId="28" applyNumberFormat="0" applyProtection="0">
      <alignment horizontal="left" vertical="top" indent="1"/>
    </xf>
    <xf numFmtId="0" fontId="1" fillId="27" borderId="28" applyNumberFormat="0" applyProtection="0">
      <alignment horizontal="left" vertical="top" indent="1"/>
    </xf>
    <xf numFmtId="0" fontId="1" fillId="27" borderId="28" applyNumberFormat="0" applyProtection="0">
      <alignment horizontal="left" vertical="top" indent="1"/>
    </xf>
    <xf numFmtId="0" fontId="32" fillId="2" borderId="11" applyNumberFormat="0" applyProtection="0">
      <alignment horizontal="left" vertical="center" indent="1"/>
    </xf>
    <xf numFmtId="0" fontId="1" fillId="2" borderId="28" applyNumberFormat="0" applyProtection="0">
      <alignment horizontal="left" vertical="center" indent="1"/>
    </xf>
    <xf numFmtId="0" fontId="1" fillId="2" borderId="28" applyNumberFormat="0" applyProtection="0">
      <alignment horizontal="left" vertical="center" indent="1"/>
    </xf>
    <xf numFmtId="0" fontId="32" fillId="2" borderId="28" applyNumberFormat="0" applyProtection="0">
      <alignment horizontal="left" vertical="top" indent="1"/>
    </xf>
    <xf numFmtId="0" fontId="1" fillId="2" borderId="28" applyNumberFormat="0" applyProtection="0">
      <alignment horizontal="left" vertical="top" indent="1"/>
    </xf>
    <xf numFmtId="0" fontId="1" fillId="2" borderId="28" applyNumberFormat="0" applyProtection="0">
      <alignment horizontal="left" vertical="top" indent="1"/>
    </xf>
    <xf numFmtId="0" fontId="32" fillId="26" borderId="11" applyNumberFormat="0" applyProtection="0">
      <alignment horizontal="left" vertical="center" indent="1"/>
    </xf>
    <xf numFmtId="0" fontId="1" fillId="26" borderId="28" applyNumberFormat="0" applyProtection="0">
      <alignment horizontal="left" vertical="center" indent="1"/>
    </xf>
    <xf numFmtId="0" fontId="1" fillId="26" borderId="28" applyNumberFormat="0" applyProtection="0">
      <alignment horizontal="left" vertical="center" indent="1"/>
    </xf>
    <xf numFmtId="0" fontId="32" fillId="26" borderId="28" applyNumberFormat="0" applyProtection="0">
      <alignment horizontal="left" vertical="top" indent="1"/>
    </xf>
    <xf numFmtId="0" fontId="1" fillId="26" borderId="28" applyNumberFormat="0" applyProtection="0">
      <alignment horizontal="left" vertical="top" indent="1"/>
    </xf>
    <xf numFmtId="0" fontId="1" fillId="26" borderId="28" applyNumberFormat="0" applyProtection="0">
      <alignment horizontal="left" vertical="top" indent="1"/>
    </xf>
    <xf numFmtId="0" fontId="32" fillId="13" borderId="30" applyNumberFormat="0">
      <alignment/>
      <protection locked="0"/>
    </xf>
    <xf numFmtId="0" fontId="1" fillId="13" borderId="31" applyNumberFormat="0">
      <alignment/>
      <protection locked="0"/>
    </xf>
    <xf numFmtId="0" fontId="1" fillId="13" borderId="31" applyNumberFormat="0">
      <alignment/>
      <protection locked="0"/>
    </xf>
    <xf numFmtId="0" fontId="31" fillId="15" borderId="32" applyBorder="0">
      <alignment/>
      <protection/>
    </xf>
    <xf numFmtId="0" fontId="67" fillId="4" borderId="28" applyNumberFormat="0" applyProtection="0">
      <alignment vertical="center"/>
    </xf>
    <xf numFmtId="0" fontId="68" fillId="4" borderId="31" applyNumberFormat="0" applyProtection="0">
      <alignment vertical="center"/>
    </xf>
    <xf numFmtId="0" fontId="67" fillId="37" borderId="28" applyNumberFormat="0" applyProtection="0">
      <alignment horizontal="left" vertical="center" indent="1"/>
    </xf>
    <xf numFmtId="0" fontId="67" fillId="4" borderId="28" applyNumberFormat="0" applyProtection="0">
      <alignment horizontal="left" vertical="top" indent="1"/>
    </xf>
    <xf numFmtId="0" fontId="31" fillId="0" borderId="11" applyNumberFormat="0" applyProtection="0">
      <alignment horizontal="right" vertical="center"/>
    </xf>
    <xf numFmtId="0" fontId="67" fillId="27" borderId="28" applyNumberFormat="0" applyProtection="0">
      <alignment horizontal="left" vertical="top" indent="1"/>
    </xf>
    <xf numFmtId="0" fontId="69" fillId="86" borderId="29" applyNumberFormat="0" applyProtection="0">
      <alignment horizontal="left" vertical="center" indent="1"/>
    </xf>
    <xf numFmtId="0" fontId="32" fillId="87" borderId="31">
      <alignment/>
      <protection/>
    </xf>
    <xf numFmtId="0" fontId="70" fillId="13" borderId="1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71" fillId="88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3" fillId="89" borderId="33" applyNumberFormat="0" applyAlignment="0" applyProtection="0"/>
    <xf numFmtId="0" fontId="16" fillId="5" borderId="9" applyNumberFormat="0" applyAlignment="0" applyProtection="0"/>
    <xf numFmtId="0" fontId="74" fillId="90" borderId="33" applyNumberFormat="0" applyAlignment="0" applyProtection="0"/>
    <xf numFmtId="0" fontId="75" fillId="37" borderId="9" applyNumberFormat="0" applyAlignment="0" applyProtection="0"/>
    <xf numFmtId="0" fontId="76" fillId="90" borderId="34" applyNumberFormat="0" applyAlignment="0" applyProtection="0"/>
    <xf numFmtId="0" fontId="18" fillId="37" borderId="10" applyNumberFormat="0" applyAlignment="0" applyProtection="0"/>
    <xf numFmtId="0" fontId="7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6" fillId="91" borderId="0" applyNumberFormat="0" applyBorder="0" applyAlignment="0" applyProtection="0"/>
    <xf numFmtId="0" fontId="5" fillId="54" borderId="0" applyNumberFormat="0" applyBorder="0" applyAlignment="0" applyProtection="0"/>
    <xf numFmtId="0" fontId="36" fillId="92" borderId="0" applyNumberFormat="0" applyBorder="0" applyAlignment="0" applyProtection="0"/>
    <xf numFmtId="0" fontId="5" fillId="17" borderId="0" applyNumberFormat="0" applyBorder="0" applyAlignment="0" applyProtection="0"/>
    <xf numFmtId="0" fontId="36" fillId="93" borderId="0" applyNumberFormat="0" applyBorder="0" applyAlignment="0" applyProtection="0"/>
    <xf numFmtId="0" fontId="5" fillId="38" borderId="0" applyNumberFormat="0" applyBorder="0" applyAlignment="0" applyProtection="0"/>
    <xf numFmtId="0" fontId="36" fillId="94" borderId="0" applyNumberFormat="0" applyBorder="0" applyAlignment="0" applyProtection="0"/>
    <xf numFmtId="0" fontId="5" fillId="45" borderId="0" applyNumberFormat="0" applyBorder="0" applyAlignment="0" applyProtection="0"/>
    <xf numFmtId="0" fontId="36" fillId="95" borderId="0" applyNumberFormat="0" applyBorder="0" applyAlignment="0" applyProtection="0"/>
    <xf numFmtId="0" fontId="5" fillId="16" borderId="0" applyNumberFormat="0" applyBorder="0" applyAlignment="0" applyProtection="0"/>
    <xf numFmtId="0" fontId="36" fillId="96" borderId="0" applyNumberFormat="0" applyBorder="0" applyAlignment="0" applyProtection="0"/>
    <xf numFmtId="0" fontId="5" fillId="9" borderId="0" applyNumberFormat="0" applyBorder="0" applyAlignment="0" applyProtection="0"/>
    <xf numFmtId="0" fontId="2" fillId="0" borderId="0">
      <alignment/>
      <protection/>
    </xf>
    <xf numFmtId="0" fontId="3" fillId="0" borderId="0">
      <alignment/>
      <protection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3" fillId="0" borderId="0">
      <alignment/>
      <protection/>
    </xf>
    <xf numFmtId="0" fontId="2" fillId="0" borderId="0">
      <alignment/>
      <protection/>
    </xf>
    <xf numFmtId="0" fontId="91" fillId="0" borderId="0" applyNumberFormat="0" applyFill="0" applyBorder="0" applyAlignment="0" applyProtection="0"/>
    <xf numFmtId="0" fontId="44" fillId="78" borderId="0" applyNumberFormat="0" applyBorder="0" applyAlignment="0" applyProtection="0"/>
    <xf numFmtId="0" fontId="2" fillId="81" borderId="25" applyNumberFormat="0" applyFont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>
      <alignment/>
      <protection/>
    </xf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24" borderId="0" applyNumberFormat="0" applyBorder="0" applyAlignment="0" applyProtection="0"/>
    <xf numFmtId="0" fontId="2" fillId="35" borderId="0" applyNumberFormat="0" applyBorder="0" applyAlignment="0" applyProtection="0"/>
    <xf numFmtId="0" fontId="2" fillId="25" borderId="0" applyNumberFormat="0" applyBorder="0" applyAlignment="0" applyProtection="0"/>
    <xf numFmtId="0" fontId="2" fillId="36" borderId="0" applyNumberFormat="0" applyBorder="0" applyAlignment="0" applyProtection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21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24" borderId="0" applyNumberFormat="0" applyBorder="0" applyAlignment="0" applyProtection="0"/>
    <xf numFmtId="0" fontId="2" fillId="35" borderId="0" applyNumberFormat="0" applyBorder="0" applyAlignment="0" applyProtection="0"/>
    <xf numFmtId="0" fontId="2" fillId="25" borderId="0" applyNumberFormat="0" applyBorder="0" applyAlignment="0" applyProtection="0"/>
    <xf numFmtId="0" fontId="2" fillId="36" borderId="0" applyNumberFormat="0" applyBorder="0" applyAlignment="0" applyProtection="0"/>
  </cellStyleXfs>
  <cellXfs count="260">
    <xf numFmtId="0" fontId="0" fillId="0" borderId="0" xfId="0"/>
    <xf numFmtId="0" fontId="0" fillId="97" borderId="0" xfId="0" applyFill="1"/>
    <xf numFmtId="0" fontId="29" fillId="98" borderId="0" xfId="0" applyFont="1" applyFill="1" applyAlignment="1">
      <alignment vertical="center"/>
    </xf>
    <xf numFmtId="0" fontId="24" fillId="99" borderId="0" xfId="0" applyFont="1" applyFill="1" applyAlignment="1">
      <alignment vertical="center"/>
    </xf>
    <xf numFmtId="0" fontId="25" fillId="100" borderId="0" xfId="0" applyFont="1" applyFill="1" applyAlignment="1">
      <alignment vertical="center"/>
    </xf>
    <xf numFmtId="0" fontId="0" fillId="101" borderId="0" xfId="0" applyFill="1" applyAlignment="1">
      <alignment vertical="center"/>
    </xf>
    <xf numFmtId="0" fontId="24" fillId="102" borderId="35" xfId="57" applyFont="1" applyFill="1" applyBorder="1" applyAlignment="1">
      <alignment horizontal="center" vertical="center"/>
      <protection/>
    </xf>
    <xf numFmtId="0" fontId="24" fillId="103" borderId="35" xfId="57" applyFont="1" applyFill="1" applyBorder="1" applyAlignment="1">
      <alignment vertical="center"/>
      <protection/>
    </xf>
    <xf numFmtId="3" fontId="24" fillId="104" borderId="36" xfId="57" applyNumberFormat="1" applyFont="1" applyFill="1" applyBorder="1" applyAlignment="1">
      <alignment vertical="center"/>
      <protection/>
    </xf>
    <xf numFmtId="0" fontId="26" fillId="23" borderId="37" xfId="57" applyFont="1" applyFill="1" applyBorder="1" applyAlignment="1">
      <alignment horizontal="center" vertical="center"/>
      <protection/>
    </xf>
    <xf numFmtId="0" fontId="3" fillId="105" borderId="0" xfId="262" applyFont="1" applyFill="1" applyAlignment="1">
      <alignment vertical="center"/>
      <protection/>
    </xf>
    <xf numFmtId="0" fontId="24" fillId="106" borderId="0" xfId="262" applyFont="1" applyFill="1" applyAlignment="1">
      <alignment horizontal="right" vertical="center"/>
      <protection/>
    </xf>
    <xf numFmtId="0" fontId="26" fillId="23" borderId="38" xfId="262" applyFont="1" applyFill="1" applyBorder="1" applyAlignment="1">
      <alignment horizontal="center" vertical="center"/>
      <protection/>
    </xf>
    <xf numFmtId="0" fontId="26" fillId="23" borderId="38" xfId="262" applyFont="1" applyFill="1" applyBorder="1" applyAlignment="1">
      <alignment horizontal="center" vertical="center" wrapText="1"/>
      <protection/>
    </xf>
    <xf numFmtId="0" fontId="26" fillId="23" borderId="39" xfId="262" applyFont="1" applyFill="1" applyBorder="1" applyAlignment="1">
      <alignment horizontal="center" vertical="center" wrapText="1"/>
      <protection/>
    </xf>
    <xf numFmtId="0" fontId="26" fillId="0" borderId="40" xfId="57" applyFont="1" applyFill="1" applyBorder="1" applyAlignment="1">
      <alignment horizontal="center" vertical="center"/>
      <protection/>
    </xf>
    <xf numFmtId="0" fontId="26" fillId="0" borderId="41" xfId="262" applyFont="1" applyFill="1" applyBorder="1" applyAlignment="1">
      <alignment horizontal="center" vertical="center"/>
      <protection/>
    </xf>
    <xf numFmtId="0" fontId="26" fillId="0" borderId="41" xfId="262" applyFont="1" applyFill="1" applyBorder="1" applyAlignment="1">
      <alignment horizontal="center" vertical="center" wrapText="1"/>
      <protection/>
    </xf>
    <xf numFmtId="0" fontId="26" fillId="0" borderId="42" xfId="262" applyFont="1" applyFill="1" applyBorder="1" applyAlignment="1">
      <alignment horizontal="center" vertical="center" wrapText="1"/>
      <protection/>
    </xf>
    <xf numFmtId="0" fontId="24" fillId="107" borderId="43" xfId="262" applyFont="1" applyFill="1" applyBorder="1" applyAlignment="1">
      <alignment vertical="center"/>
      <protection/>
    </xf>
    <xf numFmtId="3" fontId="24" fillId="108" borderId="43" xfId="262" applyNumberFormat="1" applyFont="1" applyFill="1" applyBorder="1" applyAlignment="1" quotePrefix="1">
      <alignment vertical="center"/>
      <protection/>
    </xf>
    <xf numFmtId="3" fontId="24" fillId="109" borderId="44" xfId="262" applyNumberFormat="1" applyFont="1" applyFill="1" applyBorder="1" applyAlignment="1" quotePrefix="1">
      <alignment vertical="center"/>
      <protection/>
    </xf>
    <xf numFmtId="3" fontId="3" fillId="110" borderId="0" xfId="262" applyNumberFormat="1" applyFont="1" applyFill="1" applyAlignment="1">
      <alignment vertical="center"/>
      <protection/>
    </xf>
    <xf numFmtId="0" fontId="24" fillId="111" borderId="43" xfId="262" applyFont="1" applyFill="1" applyBorder="1" applyAlignment="1">
      <alignment vertical="center" wrapText="1"/>
      <protection/>
    </xf>
    <xf numFmtId="3" fontId="26" fillId="112" borderId="45" xfId="262" applyNumberFormat="1" applyFont="1" applyFill="1" applyBorder="1" applyAlignment="1">
      <alignment vertical="center"/>
      <protection/>
    </xf>
    <xf numFmtId="3" fontId="26" fillId="113" borderId="46" xfId="262" applyNumberFormat="1" applyFont="1" applyFill="1" applyBorder="1" applyAlignment="1">
      <alignment vertical="center"/>
      <protection/>
    </xf>
    <xf numFmtId="0" fontId="3" fillId="114" borderId="0" xfId="262" applyFont="1" applyFill="1" applyBorder="1" applyAlignment="1">
      <alignment vertical="center"/>
      <protection/>
    </xf>
    <xf numFmtId="0" fontId="28" fillId="115" borderId="47" xfId="262" applyFont="1" applyFill="1" applyBorder="1" applyAlignment="1">
      <alignment vertical="center"/>
      <protection/>
    </xf>
    <xf numFmtId="0" fontId="28" fillId="116" borderId="0" xfId="262" applyFont="1" applyFill="1" applyBorder="1" applyAlignment="1">
      <alignment vertical="center"/>
      <protection/>
    </xf>
    <xf numFmtId="0" fontId="24" fillId="117" borderId="48" xfId="262" applyFont="1" applyFill="1" applyBorder="1" applyAlignment="1">
      <alignment horizontal="left" vertical="center" wrapText="1"/>
      <protection/>
    </xf>
    <xf numFmtId="3" fontId="24" fillId="118" borderId="49" xfId="262" applyNumberFormat="1" applyFont="1" applyFill="1" applyBorder="1" applyAlignment="1" quotePrefix="1">
      <alignment vertical="center"/>
      <protection/>
    </xf>
    <xf numFmtId="3" fontId="24" fillId="119" borderId="50" xfId="262" applyNumberFormat="1" applyFont="1" applyFill="1" applyBorder="1" applyAlignment="1" quotePrefix="1">
      <alignment vertical="center"/>
      <protection/>
    </xf>
    <xf numFmtId="0" fontId="24" fillId="0" borderId="43" xfId="262" applyFont="1" applyFill="1" applyBorder="1" applyAlignment="1">
      <alignment vertical="center" wrapText="1"/>
      <protection/>
    </xf>
    <xf numFmtId="0" fontId="79" fillId="0" borderId="0" xfId="451" applyFont="1" applyFill="1" applyAlignment="1">
      <alignment vertical="center"/>
      <protection/>
    </xf>
    <xf numFmtId="0" fontId="79" fillId="0" borderId="0" xfId="451" applyFont="1" applyAlignment="1">
      <alignment vertical="center"/>
      <protection/>
    </xf>
    <xf numFmtId="3" fontId="79" fillId="0" borderId="0" xfId="451" applyNumberFormat="1" applyFont="1" applyAlignment="1">
      <alignment vertical="center"/>
      <protection/>
    </xf>
    <xf numFmtId="0" fontId="24" fillId="0" borderId="0" xfId="452" applyFont="1" applyFill="1" applyAlignment="1">
      <alignment horizontal="right"/>
      <protection/>
    </xf>
    <xf numFmtId="0" fontId="79" fillId="0" borderId="0" xfId="451" applyNumberFormat="1" applyFont="1" applyAlignment="1">
      <alignment vertical="center"/>
      <protection/>
    </xf>
    <xf numFmtId="164" fontId="80" fillId="0" borderId="0" xfId="453" applyFont="1" applyFill="1" applyAlignment="1">
      <alignment vertical="center"/>
    </xf>
    <xf numFmtId="0" fontId="80" fillId="0" borderId="0" xfId="451" applyFont="1" applyBorder="1" applyAlignment="1">
      <alignment horizontal="left" vertical="center"/>
      <protection/>
    </xf>
    <xf numFmtId="164" fontId="80" fillId="0" borderId="0" xfId="453" applyFont="1" applyBorder="1" applyAlignment="1">
      <alignment vertical="center"/>
    </xf>
    <xf numFmtId="164" fontId="80" fillId="0" borderId="0" xfId="453" applyFont="1" applyFill="1" applyBorder="1" applyAlignment="1">
      <alignment vertical="center"/>
    </xf>
    <xf numFmtId="164" fontId="79" fillId="0" borderId="0" xfId="453" applyFont="1" applyFill="1" applyAlignment="1">
      <alignment vertical="center"/>
    </xf>
    <xf numFmtId="165" fontId="81" fillId="0" borderId="0" xfId="454" applyFont="1" applyAlignment="1">
      <alignment horizontal="centerContinuous" vertical="center"/>
    </xf>
    <xf numFmtId="165" fontId="79" fillId="0" borderId="0" xfId="454" applyFont="1" applyAlignment="1">
      <alignment horizontal="centerContinuous" vertical="center"/>
    </xf>
    <xf numFmtId="164" fontId="79" fillId="0" borderId="0" xfId="453" applyFont="1" applyAlignment="1">
      <alignment vertical="center"/>
    </xf>
    <xf numFmtId="0" fontId="82" fillId="0" borderId="0" xfId="451" applyFont="1" applyFill="1" applyAlignment="1">
      <alignment horizontal="left" vertical="center"/>
      <protection/>
    </xf>
    <xf numFmtId="0" fontId="79" fillId="0" borderId="0" xfId="451" applyFont="1" applyBorder="1" applyAlignment="1">
      <alignment horizontal="left" vertical="center"/>
      <protection/>
    </xf>
    <xf numFmtId="164" fontId="79" fillId="0" borderId="0" xfId="453" applyFont="1" applyBorder="1" applyAlignment="1">
      <alignment vertical="center"/>
    </xf>
    <xf numFmtId="164" fontId="79" fillId="0" borderId="0" xfId="453" applyFont="1" applyFill="1" applyBorder="1" applyAlignment="1">
      <alignment vertical="center"/>
    </xf>
    <xf numFmtId="164" fontId="81" fillId="0" borderId="0" xfId="453" applyFont="1" applyAlignment="1">
      <alignment horizontal="centerContinuous" vertical="center"/>
    </xf>
    <xf numFmtId="1" fontId="81" fillId="0" borderId="0" xfId="453" applyNumberFormat="1" applyFont="1" applyAlignment="1">
      <alignment vertical="center"/>
    </xf>
    <xf numFmtId="3" fontId="24" fillId="0" borderId="0" xfId="453" applyNumberFormat="1" applyFont="1" applyAlignment="1">
      <alignment horizontal="right" vertical="center"/>
    </xf>
    <xf numFmtId="165" fontId="79" fillId="0" borderId="0" xfId="454" applyFont="1" applyAlignment="1">
      <alignment horizontal="left" vertical="center"/>
    </xf>
    <xf numFmtId="165" fontId="79" fillId="0" borderId="0" xfId="454" applyFont="1" applyBorder="1" applyAlignment="1">
      <alignment horizontal="left" vertical="center"/>
    </xf>
    <xf numFmtId="0" fontId="81" fillId="0" borderId="0" xfId="451" applyNumberFormat="1" applyFont="1" applyBorder="1" applyAlignment="1">
      <alignment horizontal="right" vertical="center" shrinkToFit="1"/>
      <protection/>
    </xf>
    <xf numFmtId="164" fontId="83" fillId="0" borderId="0" xfId="453" applyFont="1" applyFill="1" applyBorder="1" applyAlignment="1">
      <alignment horizontal="centerContinuous" vertical="center"/>
    </xf>
    <xf numFmtId="0" fontId="83" fillId="0" borderId="0" xfId="453" applyNumberFormat="1" applyFont="1" applyFill="1" applyBorder="1" applyAlignment="1">
      <alignment horizontal="centerContinuous" vertical="center"/>
    </xf>
    <xf numFmtId="49" fontId="26" fillId="23" borderId="43" xfId="453" applyNumberFormat="1" applyFont="1" applyFill="1" applyBorder="1" applyAlignment="1">
      <alignment horizontal="center" vertical="center"/>
    </xf>
    <xf numFmtId="49" fontId="81" fillId="0" borderId="0" xfId="453" applyNumberFormat="1" applyFont="1" applyFill="1" applyBorder="1" applyAlignment="1">
      <alignment horizontal="center" vertical="center"/>
    </xf>
    <xf numFmtId="0" fontId="24" fillId="0" borderId="35" xfId="451" applyFont="1" applyFill="1" applyBorder="1" applyAlignment="1">
      <alignment horizontal="left" vertical="center"/>
      <protection/>
    </xf>
    <xf numFmtId="1" fontId="24" fillId="0" borderId="43" xfId="453" applyNumberFormat="1" applyFont="1" applyFill="1" applyBorder="1" applyAlignment="1">
      <alignment horizontal="center" vertical="center"/>
    </xf>
    <xf numFmtId="0" fontId="24" fillId="0" borderId="43" xfId="451" applyFont="1" applyBorder="1" applyAlignment="1">
      <alignment horizontal="right" vertical="center"/>
      <protection/>
    </xf>
    <xf numFmtId="3" fontId="24" fillId="0" borderId="43" xfId="453" applyNumberFormat="1" applyFont="1" applyFill="1" applyBorder="1" applyAlignment="1">
      <alignment horizontal="right" vertical="center"/>
    </xf>
    <xf numFmtId="3" fontId="26" fillId="0" borderId="43" xfId="453" applyNumberFormat="1" applyFont="1" applyFill="1" applyBorder="1" applyAlignment="1">
      <alignment horizontal="right" vertical="center"/>
    </xf>
    <xf numFmtId="0" fontId="24" fillId="0" borderId="44" xfId="453" applyNumberFormat="1" applyFont="1" applyFill="1" applyBorder="1" applyAlignment="1">
      <alignment horizontal="right" vertical="center"/>
    </xf>
    <xf numFmtId="3" fontId="85" fillId="0" borderId="0" xfId="453" applyNumberFormat="1" applyFont="1" applyFill="1" applyBorder="1" applyAlignment="1">
      <alignment vertical="center"/>
    </xf>
    <xf numFmtId="0" fontId="79" fillId="0" borderId="0" xfId="453" applyNumberFormat="1" applyFont="1" applyFill="1" applyBorder="1" applyAlignment="1">
      <alignment horizontal="center" vertical="center"/>
    </xf>
    <xf numFmtId="164" fontId="26" fillId="0" borderId="36" xfId="453" applyFont="1" applyFill="1" applyBorder="1" applyAlignment="1">
      <alignment horizontal="left" vertical="center"/>
    </xf>
    <xf numFmtId="1" fontId="26" fillId="0" borderId="45" xfId="453" applyNumberFormat="1" applyFont="1" applyFill="1" applyBorder="1" applyAlignment="1">
      <alignment horizontal="right" vertical="center"/>
    </xf>
    <xf numFmtId="3" fontId="26" fillId="0" borderId="45" xfId="453" applyNumberFormat="1" applyFont="1" applyFill="1" applyBorder="1" applyAlignment="1">
      <alignment horizontal="right" vertical="center"/>
    </xf>
    <xf numFmtId="3" fontId="26" fillId="0" borderId="46" xfId="453" applyNumberFormat="1" applyFont="1" applyFill="1" applyBorder="1" applyAlignment="1">
      <alignment horizontal="right" vertical="center"/>
    </xf>
    <xf numFmtId="3" fontId="81" fillId="0" borderId="0" xfId="453" applyNumberFormat="1" applyFont="1" applyFill="1" applyBorder="1" applyAlignment="1">
      <alignment vertical="center"/>
    </xf>
    <xf numFmtId="0" fontId="28" fillId="0" borderId="0" xfId="451" applyFont="1" applyFill="1" applyAlignment="1">
      <alignment vertical="center"/>
      <protection/>
    </xf>
    <xf numFmtId="0" fontId="28" fillId="0" borderId="0" xfId="451" applyFont="1" applyAlignment="1">
      <alignment/>
      <protection/>
    </xf>
    <xf numFmtId="0" fontId="79" fillId="0" borderId="0" xfId="451" applyNumberFormat="1" applyFont="1" applyFill="1" applyAlignment="1">
      <alignment vertical="center"/>
      <protection/>
    </xf>
    <xf numFmtId="0" fontId="28" fillId="0" borderId="0" xfId="451" applyFont="1" applyFill="1" applyAlignment="1">
      <alignment vertical="top"/>
      <protection/>
    </xf>
    <xf numFmtId="0" fontId="28" fillId="0" borderId="0" xfId="451" applyFont="1" applyAlignment="1">
      <alignment vertical="top"/>
      <protection/>
    </xf>
    <xf numFmtId="3" fontId="79" fillId="0" borderId="0" xfId="451" applyNumberFormat="1" applyFont="1" applyAlignment="1">
      <alignment vertical="top"/>
      <protection/>
    </xf>
    <xf numFmtId="0" fontId="79" fillId="0" borderId="0" xfId="451" applyFont="1" applyAlignment="1">
      <alignment vertical="top"/>
      <protection/>
    </xf>
    <xf numFmtId="0" fontId="79" fillId="0" borderId="0" xfId="451" applyNumberFormat="1" applyFont="1" applyAlignment="1">
      <alignment vertical="top"/>
      <protection/>
    </xf>
    <xf numFmtId="0" fontId="79" fillId="0" borderId="0" xfId="451" applyFont="1" applyFill="1" applyAlignment="1">
      <alignment vertical="top"/>
      <protection/>
    </xf>
    <xf numFmtId="0" fontId="79" fillId="0" borderId="0" xfId="451" applyNumberFormat="1" applyFont="1" applyFill="1" applyAlignment="1">
      <alignment vertical="top"/>
      <protection/>
    </xf>
    <xf numFmtId="0" fontId="24" fillId="0" borderId="0" xfId="452" applyFont="1" applyFill="1">
      <alignment/>
      <protection/>
    </xf>
    <xf numFmtId="3" fontId="89" fillId="0" borderId="51" xfId="452" applyNumberFormat="1" applyFont="1" applyFill="1" applyBorder="1" applyAlignment="1">
      <alignment vertical="center"/>
      <protection/>
    </xf>
    <xf numFmtId="3" fontId="88" fillId="0" borderId="41" xfId="452" applyNumberFormat="1" applyFont="1" applyFill="1" applyBorder="1" applyAlignment="1">
      <alignment vertical="center"/>
      <protection/>
    </xf>
    <xf numFmtId="3" fontId="88" fillId="0" borderId="43" xfId="452" applyNumberFormat="1" applyFont="1" applyFill="1" applyBorder="1" applyAlignment="1">
      <alignment vertical="center"/>
      <protection/>
    </xf>
    <xf numFmtId="3" fontId="87" fillId="0" borderId="43" xfId="452" applyNumberFormat="1" applyFont="1" applyFill="1" applyBorder="1" applyAlignment="1">
      <alignment vertical="center"/>
      <protection/>
    </xf>
    <xf numFmtId="3" fontId="87" fillId="0" borderId="52" xfId="452" applyNumberFormat="1" applyFont="1" applyFill="1" applyBorder="1" applyAlignment="1">
      <alignment vertical="center"/>
      <protection/>
    </xf>
    <xf numFmtId="3" fontId="88" fillId="0" borderId="52" xfId="452" applyNumberFormat="1" applyFont="1" applyFill="1" applyBorder="1" applyAlignment="1">
      <alignment vertical="center"/>
      <protection/>
    </xf>
    <xf numFmtId="3" fontId="87" fillId="0" borderId="53" xfId="452" applyNumberFormat="1" applyFont="1" applyFill="1" applyBorder="1" applyAlignment="1">
      <alignment vertical="center"/>
      <protection/>
    </xf>
    <xf numFmtId="0" fontId="24" fillId="120" borderId="0" xfId="452" applyFont="1" applyFill="1">
      <alignment/>
      <protection/>
    </xf>
    <xf numFmtId="0" fontId="27" fillId="121" borderId="0" xfId="452" applyFont="1" applyFill="1">
      <alignment/>
      <protection/>
    </xf>
    <xf numFmtId="0" fontId="87" fillId="122" borderId="0" xfId="452" applyFont="1" applyFill="1" applyAlignment="1">
      <alignment horizontal="right"/>
      <protection/>
    </xf>
    <xf numFmtId="3" fontId="24" fillId="123" borderId="0" xfId="452" applyNumberFormat="1" applyFont="1" applyFill="1">
      <alignment/>
      <protection/>
    </xf>
    <xf numFmtId="3" fontId="88" fillId="124" borderId="54" xfId="452" applyNumberFormat="1" applyFont="1" applyFill="1" applyBorder="1" applyAlignment="1">
      <alignment vertical="center"/>
      <protection/>
    </xf>
    <xf numFmtId="3" fontId="87" fillId="125" borderId="55" xfId="452" applyNumberFormat="1" applyFont="1" applyFill="1" applyBorder="1" applyAlignment="1">
      <alignment vertical="center"/>
      <protection/>
    </xf>
    <xf numFmtId="3" fontId="87" fillId="126" borderId="43" xfId="452" applyNumberFormat="1" applyFont="1" applyFill="1" applyBorder="1" applyAlignment="1">
      <alignment vertical="center"/>
      <protection/>
    </xf>
    <xf numFmtId="3" fontId="87" fillId="127" borderId="52" xfId="452" applyNumberFormat="1" applyFont="1" applyFill="1" applyBorder="1" applyAlignment="1">
      <alignment vertical="center"/>
      <protection/>
    </xf>
    <xf numFmtId="176" fontId="24" fillId="128" borderId="0" xfId="452" applyNumberFormat="1" applyFont="1" applyFill="1">
      <alignment/>
      <protection/>
    </xf>
    <xf numFmtId="3" fontId="88" fillId="129" borderId="55" xfId="452" applyNumberFormat="1" applyFont="1" applyFill="1" applyBorder="1" applyAlignment="1">
      <alignment vertical="center"/>
      <protection/>
    </xf>
    <xf numFmtId="3" fontId="88" fillId="130" borderId="43" xfId="452" applyNumberFormat="1" applyFont="1" applyFill="1" applyBorder="1" applyAlignment="1">
      <alignment vertical="center"/>
      <protection/>
    </xf>
    <xf numFmtId="3" fontId="88" fillId="131" borderId="52" xfId="452" applyNumberFormat="1" applyFont="1" applyFill="1" applyBorder="1" applyAlignment="1">
      <alignment vertical="center"/>
      <protection/>
    </xf>
    <xf numFmtId="0" fontId="30" fillId="132" borderId="43" xfId="452" applyFont="1" applyFill="1" applyBorder="1" applyAlignment="1">
      <alignment horizontal="left" vertical="center"/>
      <protection/>
    </xf>
    <xf numFmtId="0" fontId="30" fillId="133" borderId="43" xfId="452" applyFont="1" applyFill="1" applyBorder="1" applyAlignment="1">
      <alignment vertical="center"/>
      <protection/>
    </xf>
    <xf numFmtId="3" fontId="24" fillId="134" borderId="0" xfId="452" applyNumberFormat="1" applyFont="1" applyFill="1" applyAlignment="1">
      <alignment vertical="center"/>
      <protection/>
    </xf>
    <xf numFmtId="3" fontId="88" fillId="135" borderId="56" xfId="452" applyNumberFormat="1" applyFont="1" applyFill="1" applyBorder="1" applyAlignment="1">
      <alignment vertical="center"/>
      <protection/>
    </xf>
    <xf numFmtId="3" fontId="87" fillId="136" borderId="53" xfId="452" applyNumberFormat="1" applyFont="1" applyFill="1" applyBorder="1" applyAlignment="1">
      <alignment vertical="center"/>
      <protection/>
    </xf>
    <xf numFmtId="3" fontId="87" fillId="137" borderId="57" xfId="452" applyNumberFormat="1" applyFont="1" applyFill="1" applyBorder="1" applyAlignment="1">
      <alignment vertical="center"/>
      <protection/>
    </xf>
    <xf numFmtId="3" fontId="89" fillId="138" borderId="58" xfId="452" applyNumberFormat="1" applyFont="1" applyFill="1" applyBorder="1" applyAlignment="1">
      <alignment vertical="center"/>
      <protection/>
    </xf>
    <xf numFmtId="3" fontId="89" fillId="139" borderId="59" xfId="452" applyNumberFormat="1" applyFont="1" applyFill="1" applyBorder="1" applyAlignment="1">
      <alignment vertical="center"/>
      <protection/>
    </xf>
    <xf numFmtId="3" fontId="89" fillId="140" borderId="51" xfId="452" applyNumberFormat="1" applyFont="1" applyFill="1" applyBorder="1" applyAlignment="1">
      <alignment vertical="center"/>
      <protection/>
    </xf>
    <xf numFmtId="3" fontId="89" fillId="141" borderId="60" xfId="452" applyNumberFormat="1" applyFont="1" applyFill="1" applyBorder="1" applyAlignment="1">
      <alignment vertical="center"/>
      <protection/>
    </xf>
    <xf numFmtId="3" fontId="88" fillId="142" borderId="61" xfId="452" applyNumberFormat="1" applyFont="1" applyFill="1" applyBorder="1" applyAlignment="1">
      <alignment vertical="center"/>
      <protection/>
    </xf>
    <xf numFmtId="3" fontId="88" fillId="143" borderId="41" xfId="452" applyNumberFormat="1" applyFont="1" applyFill="1" applyBorder="1" applyAlignment="1">
      <alignment vertical="center"/>
      <protection/>
    </xf>
    <xf numFmtId="3" fontId="87" fillId="0" borderId="55" xfId="452" applyNumberFormat="1" applyFont="1" applyFill="1" applyBorder="1" applyAlignment="1">
      <alignment vertical="center"/>
      <protection/>
    </xf>
    <xf numFmtId="3" fontId="87" fillId="0" borderId="62" xfId="452" applyNumberFormat="1" applyFont="1" applyFill="1" applyBorder="1" applyAlignment="1">
      <alignment vertical="center"/>
      <protection/>
    </xf>
    <xf numFmtId="3" fontId="88" fillId="144" borderId="63" xfId="452" applyNumberFormat="1" applyFont="1" applyFill="1" applyBorder="1" applyAlignment="1">
      <alignment vertical="center"/>
      <protection/>
    </xf>
    <xf numFmtId="3" fontId="88" fillId="145" borderId="64" xfId="452" applyNumberFormat="1" applyFont="1" applyFill="1" applyBorder="1" applyAlignment="1">
      <alignment vertical="center"/>
      <protection/>
    </xf>
    <xf numFmtId="0" fontId="3" fillId="146" borderId="0" xfId="262" applyFont="1" applyFill="1" applyAlignment="1">
      <alignment vertical="center"/>
      <protection/>
    </xf>
    <xf numFmtId="0" fontId="24" fillId="0" borderId="0" xfId="453" applyNumberFormat="1" applyFont="1" applyFill="1" applyBorder="1" applyAlignment="1">
      <alignment horizontal="right" vertical="center"/>
    </xf>
    <xf numFmtId="3" fontId="26" fillId="0" borderId="0" xfId="453" applyNumberFormat="1" applyFont="1" applyFill="1" applyBorder="1" applyAlignment="1">
      <alignment horizontal="right" vertical="center"/>
    </xf>
    <xf numFmtId="49" fontId="26" fillId="23" borderId="44" xfId="453" applyNumberFormat="1" applyFont="1" applyFill="1" applyBorder="1" applyAlignment="1">
      <alignment horizontal="center" vertical="center"/>
    </xf>
    <xf numFmtId="3" fontId="24" fillId="0" borderId="44" xfId="453" applyNumberFormat="1" applyFont="1" applyFill="1" applyBorder="1" applyAlignment="1">
      <alignment horizontal="right" vertical="center"/>
    </xf>
    <xf numFmtId="164" fontId="26" fillId="0" borderId="0" xfId="453" applyFont="1" applyFill="1" applyBorder="1" applyAlignment="1">
      <alignment horizontal="left" vertical="center"/>
    </xf>
    <xf numFmtId="1" fontId="26" fillId="0" borderId="0" xfId="453" applyNumberFormat="1" applyFont="1" applyFill="1" applyBorder="1" applyAlignment="1">
      <alignment horizontal="right" vertical="center"/>
    </xf>
    <xf numFmtId="0" fontId="26" fillId="0" borderId="0" xfId="451" applyFont="1" applyAlignment="1">
      <alignment vertical="center"/>
      <protection/>
    </xf>
    <xf numFmtId="3" fontId="24" fillId="0" borderId="43" xfId="451" applyNumberFormat="1" applyFont="1" applyBorder="1" applyAlignment="1">
      <alignment horizontal="right" vertical="center"/>
      <protection/>
    </xf>
    <xf numFmtId="0" fontId="87" fillId="147" borderId="65" xfId="452" applyFont="1" applyFill="1" applyBorder="1" applyAlignment="1">
      <alignment vertical="center"/>
      <protection/>
    </xf>
    <xf numFmtId="0" fontId="88" fillId="148" borderId="66" xfId="452" applyFont="1" applyFill="1" applyBorder="1" applyAlignment="1">
      <alignment vertical="center"/>
      <protection/>
    </xf>
    <xf numFmtId="0" fontId="87" fillId="149" borderId="66" xfId="452" applyFont="1" applyFill="1" applyBorder="1" applyAlignment="1">
      <alignment vertical="center"/>
      <protection/>
    </xf>
    <xf numFmtId="0" fontId="87" fillId="150" borderId="50" xfId="452" applyFont="1" applyFill="1" applyBorder="1" applyAlignment="1">
      <alignment vertical="center"/>
      <protection/>
    </xf>
    <xf numFmtId="3" fontId="88" fillId="151" borderId="31" xfId="452" applyNumberFormat="1" applyFont="1" applyFill="1" applyBorder="1" applyAlignment="1">
      <alignment vertical="center"/>
      <protection/>
    </xf>
    <xf numFmtId="3" fontId="88" fillId="152" borderId="67" xfId="452" applyNumberFormat="1" applyFont="1" applyFill="1" applyBorder="1" applyAlignment="1">
      <alignment vertical="center"/>
      <protection/>
    </xf>
    <xf numFmtId="3" fontId="88" fillId="153" borderId="49" xfId="452" applyNumberFormat="1" applyFont="1" applyFill="1" applyBorder="1" applyAlignment="1">
      <alignment vertical="center"/>
      <protection/>
    </xf>
    <xf numFmtId="3" fontId="88" fillId="0" borderId="68" xfId="452" applyNumberFormat="1" applyFont="1" applyFill="1" applyBorder="1" applyAlignment="1">
      <alignment vertical="center"/>
      <protection/>
    </xf>
    <xf numFmtId="0" fontId="87" fillId="154" borderId="65" xfId="452" applyFont="1" applyFill="1" applyBorder="1">
      <alignment/>
      <protection/>
    </xf>
    <xf numFmtId="0" fontId="87" fillId="155" borderId="49" xfId="452" applyFont="1" applyFill="1" applyBorder="1" applyAlignment="1">
      <alignment horizontal="center" vertical="center"/>
      <protection/>
    </xf>
    <xf numFmtId="3" fontId="87" fillId="156" borderId="67" xfId="452" applyNumberFormat="1" applyFont="1" applyFill="1" applyBorder="1" applyAlignment="1">
      <alignment vertical="center"/>
      <protection/>
    </xf>
    <xf numFmtId="3" fontId="87" fillId="157" borderId="49" xfId="452" applyNumberFormat="1" applyFont="1" applyFill="1" applyBorder="1" applyAlignment="1">
      <alignment vertical="center"/>
      <protection/>
    </xf>
    <xf numFmtId="3" fontId="87" fillId="158" borderId="68" xfId="452" applyNumberFormat="1" applyFont="1" applyFill="1" applyBorder="1" applyAlignment="1">
      <alignment vertical="center"/>
      <protection/>
    </xf>
    <xf numFmtId="0" fontId="87" fillId="159" borderId="69" xfId="452" applyFont="1" applyFill="1" applyBorder="1">
      <alignment/>
      <protection/>
    </xf>
    <xf numFmtId="0" fontId="87" fillId="160" borderId="70" xfId="452" applyFont="1" applyFill="1" applyBorder="1" applyAlignment="1">
      <alignment horizontal="center" vertical="center"/>
      <protection/>
    </xf>
    <xf numFmtId="3" fontId="88" fillId="161" borderId="71" xfId="452" applyNumberFormat="1" applyFont="1" applyFill="1" applyBorder="1" applyAlignment="1">
      <alignment vertical="center"/>
      <protection/>
    </xf>
    <xf numFmtId="3" fontId="87" fillId="162" borderId="72" xfId="452" applyNumberFormat="1" applyFont="1" applyFill="1" applyBorder="1" applyAlignment="1">
      <alignment vertical="center"/>
      <protection/>
    </xf>
    <xf numFmtId="3" fontId="87" fillId="163" borderId="70" xfId="452" applyNumberFormat="1" applyFont="1" applyFill="1" applyBorder="1" applyAlignment="1">
      <alignment vertical="center"/>
      <protection/>
    </xf>
    <xf numFmtId="3" fontId="87" fillId="164" borderId="73" xfId="452" applyNumberFormat="1" applyFont="1" applyFill="1" applyBorder="1" applyAlignment="1">
      <alignment vertical="center"/>
      <protection/>
    </xf>
    <xf numFmtId="0" fontId="87" fillId="165" borderId="74" xfId="452" applyFont="1" applyFill="1" applyBorder="1" applyAlignment="1">
      <alignment horizontal="center" vertical="center"/>
      <protection/>
    </xf>
    <xf numFmtId="0" fontId="88" fillId="166" borderId="75" xfId="452" applyFont="1" applyFill="1" applyBorder="1" applyAlignment="1">
      <alignment vertical="center"/>
      <protection/>
    </xf>
    <xf numFmtId="0" fontId="87" fillId="167" borderId="75" xfId="452" applyFont="1" applyFill="1" applyBorder="1" applyAlignment="1">
      <alignment vertical="center"/>
      <protection/>
    </xf>
    <xf numFmtId="0" fontId="87" fillId="168" borderId="76" xfId="452" applyFont="1" applyFill="1" applyBorder="1" applyAlignment="1">
      <alignment vertical="center"/>
      <protection/>
    </xf>
    <xf numFmtId="3" fontId="88" fillId="169" borderId="77" xfId="452" applyNumberFormat="1" applyFont="1" applyFill="1" applyBorder="1" applyAlignment="1">
      <alignment vertical="center"/>
      <protection/>
    </xf>
    <xf numFmtId="3" fontId="87" fillId="170" borderId="78" xfId="452" applyNumberFormat="1" applyFont="1" applyFill="1" applyBorder="1" applyAlignment="1">
      <alignment vertical="center"/>
      <protection/>
    </xf>
    <xf numFmtId="3" fontId="87" fillId="171" borderId="79" xfId="452" applyNumberFormat="1" applyFont="1" applyFill="1" applyBorder="1" applyAlignment="1">
      <alignment vertical="center"/>
      <protection/>
    </xf>
    <xf numFmtId="3" fontId="87" fillId="172" borderId="80" xfId="452" applyNumberFormat="1" applyFont="1" applyFill="1" applyBorder="1" applyAlignment="1">
      <alignment vertical="center"/>
      <protection/>
    </xf>
    <xf numFmtId="3" fontId="89" fillId="173" borderId="81" xfId="452" applyNumberFormat="1" applyFont="1" applyFill="1" applyBorder="1" applyAlignment="1">
      <alignment vertical="center"/>
      <protection/>
    </xf>
    <xf numFmtId="3" fontId="89" fillId="174" borderId="82" xfId="452" applyNumberFormat="1" applyFont="1" applyFill="1" applyBorder="1" applyAlignment="1">
      <alignment vertical="center"/>
      <protection/>
    </xf>
    <xf numFmtId="3" fontId="89" fillId="175" borderId="83" xfId="452" applyNumberFormat="1" applyFont="1" applyFill="1" applyBorder="1" applyAlignment="1">
      <alignment vertical="center"/>
      <protection/>
    </xf>
    <xf numFmtId="3" fontId="89" fillId="176" borderId="84" xfId="452" applyNumberFormat="1" applyFont="1" applyFill="1" applyBorder="1" applyAlignment="1">
      <alignment vertical="center"/>
      <protection/>
    </xf>
    <xf numFmtId="0" fontId="24" fillId="0" borderId="0" xfId="452" applyFont="1" applyFill="1" applyBorder="1">
      <alignment/>
      <protection/>
    </xf>
    <xf numFmtId="3" fontId="24" fillId="0" borderId="0" xfId="452" applyNumberFormat="1" applyFont="1" applyFill="1" applyBorder="1">
      <alignment/>
      <protection/>
    </xf>
    <xf numFmtId="0" fontId="24" fillId="177" borderId="0" xfId="452" applyFont="1" applyFill="1" applyAlignment="1">
      <alignment horizontal="left"/>
      <protection/>
    </xf>
    <xf numFmtId="3" fontId="89" fillId="178" borderId="85" xfId="452" applyNumberFormat="1" applyFont="1" applyFill="1" applyBorder="1" applyAlignment="1">
      <alignment vertical="center"/>
      <protection/>
    </xf>
    <xf numFmtId="3" fontId="89" fillId="0" borderId="85" xfId="452" applyNumberFormat="1" applyFont="1" applyFill="1" applyBorder="1" applyAlignment="1">
      <alignment vertical="center"/>
      <protection/>
    </xf>
    <xf numFmtId="3" fontId="89" fillId="179" borderId="86" xfId="452" applyNumberFormat="1" applyFont="1" applyFill="1" applyBorder="1" applyAlignment="1">
      <alignment vertical="center"/>
      <protection/>
    </xf>
    <xf numFmtId="0" fontId="88" fillId="0" borderId="87" xfId="452" applyFont="1" applyFill="1" applyBorder="1" applyAlignment="1">
      <alignment horizontal="center" vertical="center" wrapText="1"/>
      <protection/>
    </xf>
    <xf numFmtId="0" fontId="88" fillId="0" borderId="88" xfId="452" applyFont="1" applyFill="1" applyBorder="1" applyAlignment="1">
      <alignment horizontal="center" vertical="center" wrapText="1"/>
      <protection/>
    </xf>
    <xf numFmtId="0" fontId="88" fillId="0" borderId="85" xfId="452" applyFont="1" applyFill="1" applyBorder="1" applyAlignment="1">
      <alignment horizontal="center" vertical="center" wrapText="1"/>
      <protection/>
    </xf>
    <xf numFmtId="0" fontId="88" fillId="0" borderId="86" xfId="452" applyFont="1" applyFill="1" applyBorder="1" applyAlignment="1">
      <alignment horizontal="center" vertical="center" wrapText="1"/>
      <protection/>
    </xf>
    <xf numFmtId="3" fontId="89" fillId="180" borderId="87" xfId="452" applyNumberFormat="1" applyFont="1" applyFill="1" applyBorder="1" applyAlignment="1">
      <alignment vertical="center"/>
      <protection/>
    </xf>
    <xf numFmtId="3" fontId="89" fillId="181" borderId="88" xfId="452" applyNumberFormat="1" applyFont="1" applyFill="1" applyBorder="1" applyAlignment="1">
      <alignment vertical="center"/>
      <protection/>
    </xf>
    <xf numFmtId="0" fontId="87" fillId="182" borderId="43" xfId="452" applyFont="1" applyFill="1" applyBorder="1" applyAlignment="1">
      <alignment horizontal="left" vertical="center"/>
      <protection/>
    </xf>
    <xf numFmtId="0" fontId="86" fillId="183" borderId="0" xfId="452" applyFont="1" applyFill="1" applyAlignment="1">
      <alignment horizontal="center"/>
      <protection/>
    </xf>
    <xf numFmtId="3" fontId="87" fillId="0" borderId="57" xfId="452" applyNumberFormat="1" applyFont="1" applyFill="1" applyBorder="1" applyAlignment="1">
      <alignment vertical="center"/>
      <protection/>
    </xf>
    <xf numFmtId="3" fontId="89" fillId="0" borderId="59" xfId="452" applyNumberFormat="1" applyFont="1" applyFill="1" applyBorder="1" applyAlignment="1">
      <alignment vertical="center"/>
      <protection/>
    </xf>
    <xf numFmtId="3" fontId="89" fillId="0" borderId="60" xfId="452" applyNumberFormat="1" applyFont="1" applyFill="1" applyBorder="1" applyAlignment="1">
      <alignment vertical="center"/>
      <protection/>
    </xf>
    <xf numFmtId="3" fontId="88" fillId="0" borderId="67" xfId="452" applyNumberFormat="1" applyFont="1" applyFill="1" applyBorder="1" applyAlignment="1">
      <alignment vertical="center"/>
      <protection/>
    </xf>
    <xf numFmtId="3" fontId="88" fillId="0" borderId="49" xfId="452" applyNumberFormat="1" applyFont="1" applyFill="1" applyBorder="1" applyAlignment="1">
      <alignment vertical="center"/>
      <protection/>
    </xf>
    <xf numFmtId="3" fontId="87" fillId="0" borderId="67" xfId="452" applyNumberFormat="1" applyFont="1" applyFill="1" applyBorder="1" applyAlignment="1">
      <alignment vertical="center"/>
      <protection/>
    </xf>
    <xf numFmtId="3" fontId="87" fillId="0" borderId="49" xfId="452" applyNumberFormat="1" applyFont="1" applyFill="1" applyBorder="1" applyAlignment="1">
      <alignment vertical="center"/>
      <protection/>
    </xf>
    <xf numFmtId="3" fontId="87" fillId="0" borderId="68" xfId="452" applyNumberFormat="1" applyFont="1" applyFill="1" applyBorder="1" applyAlignment="1">
      <alignment vertical="center"/>
      <protection/>
    </xf>
    <xf numFmtId="3" fontId="87" fillId="0" borderId="73" xfId="452" applyNumberFormat="1" applyFont="1" applyFill="1" applyBorder="1" applyAlignment="1">
      <alignment vertical="center"/>
      <protection/>
    </xf>
    <xf numFmtId="0" fontId="87" fillId="184" borderId="43" xfId="452" applyFont="1" applyFill="1" applyBorder="1" applyAlignment="1">
      <alignment horizontal="left" vertical="center"/>
      <protection/>
    </xf>
    <xf numFmtId="0" fontId="25" fillId="146" borderId="0" xfId="0" applyFont="1" applyFill="1" applyAlignment="1">
      <alignment vertical="center"/>
    </xf>
    <xf numFmtId="0" fontId="30" fillId="185" borderId="44" xfId="452" applyFont="1" applyFill="1" applyBorder="1" applyAlignment="1">
      <alignment vertical="center"/>
      <protection/>
    </xf>
    <xf numFmtId="0" fontId="87" fillId="186" borderId="65" xfId="452" applyFont="1" applyFill="1" applyBorder="1" applyAlignment="1">
      <alignment horizontal="center" vertical="center"/>
      <protection/>
    </xf>
    <xf numFmtId="0" fontId="24" fillId="146" borderId="0" xfId="262" applyFont="1" applyFill="1" applyAlignment="1">
      <alignment vertical="center"/>
      <protection/>
    </xf>
    <xf numFmtId="0" fontId="29" fillId="187" borderId="0" xfId="0" applyFont="1" applyFill="1" applyAlignment="1">
      <alignment horizontal="center" vertical="center"/>
    </xf>
    <xf numFmtId="0" fontId="26" fillId="188" borderId="0" xfId="262" applyFont="1" applyFill="1" applyAlignment="1">
      <alignment horizontal="center"/>
      <protection/>
    </xf>
    <xf numFmtId="0" fontId="26" fillId="0" borderId="0" xfId="451" applyFont="1" applyAlignment="1">
      <alignment horizontal="center" vertical="center"/>
      <protection/>
    </xf>
    <xf numFmtId="164" fontId="26" fillId="23" borderId="89" xfId="453" applyFont="1" applyFill="1" applyBorder="1" applyAlignment="1">
      <alignment horizontal="center" vertical="center" wrapText="1"/>
    </xf>
    <xf numFmtId="164" fontId="26" fillId="23" borderId="40" xfId="453" applyFont="1" applyFill="1" applyBorder="1" applyAlignment="1">
      <alignment horizontal="center" vertical="center"/>
    </xf>
    <xf numFmtId="1" fontId="26" fillId="23" borderId="70" xfId="453" applyNumberFormat="1" applyFont="1" applyFill="1" applyBorder="1" applyAlignment="1">
      <alignment horizontal="center" vertical="center" wrapText="1"/>
    </xf>
    <xf numFmtId="1" fontId="26" fillId="23" borderId="41" xfId="453" applyNumberFormat="1" applyFont="1" applyFill="1" applyBorder="1" applyAlignment="1">
      <alignment horizontal="center" vertical="center" wrapText="1"/>
    </xf>
    <xf numFmtId="3" fontId="26" fillId="23" borderId="70" xfId="453" applyNumberFormat="1" applyFont="1" applyFill="1" applyBorder="1" applyAlignment="1">
      <alignment horizontal="center" vertical="center" wrapText="1"/>
    </xf>
    <xf numFmtId="3" fontId="26" fillId="23" borderId="41" xfId="453" applyNumberFormat="1" applyFont="1" applyFill="1" applyBorder="1" applyAlignment="1">
      <alignment horizontal="center" vertical="center" wrapText="1"/>
    </xf>
    <xf numFmtId="0" fontId="26" fillId="23" borderId="38" xfId="451" applyFont="1" applyFill="1" applyBorder="1" applyAlignment="1">
      <alignment horizontal="center" vertical="center"/>
      <protection/>
    </xf>
    <xf numFmtId="0" fontId="26" fillId="23" borderId="90" xfId="453" applyNumberFormat="1" applyFont="1" applyFill="1" applyBorder="1" applyAlignment="1">
      <alignment horizontal="center" vertical="center" wrapText="1"/>
    </xf>
    <xf numFmtId="0" fontId="26" fillId="23" borderId="42" xfId="453" applyNumberFormat="1" applyFont="1" applyFill="1" applyBorder="1" applyAlignment="1">
      <alignment horizontal="center" vertical="center"/>
    </xf>
    <xf numFmtId="0" fontId="26" fillId="0" borderId="0" xfId="453" applyNumberFormat="1" applyFont="1" applyFill="1" applyBorder="1" applyAlignment="1">
      <alignment horizontal="center" vertical="center" wrapText="1"/>
    </xf>
    <xf numFmtId="0" fontId="26" fillId="0" borderId="0" xfId="453" applyNumberFormat="1" applyFont="1" applyFill="1" applyBorder="1" applyAlignment="1">
      <alignment horizontal="center" vertical="center"/>
    </xf>
    <xf numFmtId="0" fontId="26" fillId="23" borderId="91" xfId="451" applyFont="1" applyFill="1" applyBorder="1" applyAlignment="1">
      <alignment horizontal="center" vertical="center"/>
      <protection/>
    </xf>
    <xf numFmtId="0" fontId="26" fillId="23" borderId="47" xfId="451" applyFont="1" applyFill="1" applyBorder="1" applyAlignment="1">
      <alignment horizontal="center" vertical="center"/>
      <protection/>
    </xf>
    <xf numFmtId="0" fontId="26" fillId="23" borderId="92" xfId="451" applyFont="1" applyFill="1" applyBorder="1" applyAlignment="1">
      <alignment horizontal="center" vertical="center"/>
      <protection/>
    </xf>
    <xf numFmtId="0" fontId="24" fillId="0" borderId="93" xfId="451" applyFont="1" applyFill="1" applyBorder="1" applyAlignment="1">
      <alignment vertical="center"/>
      <protection/>
    </xf>
    <xf numFmtId="0" fontId="24" fillId="0" borderId="94" xfId="451" applyFont="1" applyFill="1" applyBorder="1" applyAlignment="1">
      <alignment vertical="center"/>
      <protection/>
    </xf>
    <xf numFmtId="0" fontId="24" fillId="0" borderId="55" xfId="451" applyFont="1" applyFill="1" applyBorder="1" applyAlignment="1">
      <alignment vertical="center"/>
      <protection/>
    </xf>
    <xf numFmtId="0" fontId="24" fillId="0" borderId="93" xfId="451" applyFont="1" applyFill="1" applyBorder="1" applyAlignment="1">
      <alignment horizontal="left" vertical="center"/>
      <protection/>
    </xf>
    <xf numFmtId="0" fontId="24" fillId="0" borderId="94" xfId="451" applyFont="1" applyFill="1" applyBorder="1" applyAlignment="1">
      <alignment horizontal="left" vertical="center"/>
      <protection/>
    </xf>
    <xf numFmtId="0" fontId="24" fillId="0" borderId="55" xfId="451" applyFont="1" applyFill="1" applyBorder="1" applyAlignment="1">
      <alignment horizontal="left" vertical="center"/>
      <protection/>
    </xf>
    <xf numFmtId="164" fontId="26" fillId="0" borderId="95" xfId="453" applyFont="1" applyFill="1" applyBorder="1" applyAlignment="1">
      <alignment horizontal="left" vertical="center"/>
    </xf>
    <xf numFmtId="164" fontId="26" fillId="0" borderId="96" xfId="453" applyFont="1" applyFill="1" applyBorder="1" applyAlignment="1">
      <alignment horizontal="left" vertical="center"/>
    </xf>
    <xf numFmtId="164" fontId="26" fillId="0" borderId="97" xfId="453" applyFont="1" applyFill="1" applyBorder="1" applyAlignment="1">
      <alignment horizontal="left" vertical="center"/>
    </xf>
    <xf numFmtId="164" fontId="26" fillId="23" borderId="98" xfId="453" applyFont="1" applyFill="1" applyBorder="1" applyAlignment="1">
      <alignment horizontal="center" vertical="center" wrapText="1"/>
    </xf>
    <xf numFmtId="164" fontId="26" fillId="23" borderId="47" xfId="453" applyFont="1" applyFill="1" applyBorder="1" applyAlignment="1">
      <alignment horizontal="center" vertical="center" wrapText="1"/>
    </xf>
    <xf numFmtId="164" fontId="26" fillId="23" borderId="72" xfId="453" applyFont="1" applyFill="1" applyBorder="1" applyAlignment="1">
      <alignment horizontal="center" vertical="center" wrapText="1"/>
    </xf>
    <xf numFmtId="164" fontId="26" fillId="23" borderId="99" xfId="453" applyFont="1" applyFill="1" applyBorder="1" applyAlignment="1">
      <alignment horizontal="center" vertical="center" wrapText="1"/>
    </xf>
    <xf numFmtId="164" fontId="26" fillId="23" borderId="100" xfId="453" applyFont="1" applyFill="1" applyBorder="1" applyAlignment="1">
      <alignment horizontal="center" vertical="center" wrapText="1"/>
    </xf>
    <xf numFmtId="164" fontId="26" fillId="23" borderId="63" xfId="453" applyFont="1" applyFill="1" applyBorder="1" applyAlignment="1">
      <alignment horizontal="center" vertical="center" wrapText="1"/>
    </xf>
    <xf numFmtId="0" fontId="86" fillId="189" borderId="0" xfId="452" applyFont="1" applyFill="1" applyAlignment="1">
      <alignment horizontal="center"/>
      <protection/>
    </xf>
    <xf numFmtId="0" fontId="88" fillId="0" borderId="101" xfId="455" applyFont="1" applyFill="1" applyBorder="1" applyAlignment="1">
      <alignment horizontal="center" vertical="center" wrapText="1"/>
      <protection/>
    </xf>
    <xf numFmtId="0" fontId="88" fillId="0" borderId="85" xfId="455" applyFont="1" applyFill="1" applyBorder="1" applyAlignment="1">
      <alignment horizontal="center" vertical="center" wrapText="1"/>
      <protection/>
    </xf>
    <xf numFmtId="0" fontId="88" fillId="0" borderId="102" xfId="455" applyFont="1" applyFill="1" applyBorder="1" applyAlignment="1">
      <alignment horizontal="center" vertical="center" wrapText="1"/>
      <protection/>
    </xf>
    <xf numFmtId="0" fontId="89" fillId="190" borderId="103" xfId="452" applyFont="1" applyFill="1" applyBorder="1" applyAlignment="1">
      <alignment horizontal="left" vertical="center"/>
      <protection/>
    </xf>
    <xf numFmtId="0" fontId="89" fillId="191" borderId="51" xfId="452" applyFont="1" applyFill="1" applyBorder="1" applyAlignment="1">
      <alignment horizontal="left" vertical="center"/>
      <protection/>
    </xf>
    <xf numFmtId="0" fontId="90" fillId="192" borderId="104" xfId="452" applyFont="1" applyFill="1" applyBorder="1" applyAlignment="1">
      <alignment horizontal="left" vertical="center"/>
      <protection/>
    </xf>
    <xf numFmtId="0" fontId="90" fillId="193" borderId="105" xfId="452" applyFont="1" applyFill="1" applyBorder="1" applyAlignment="1">
      <alignment horizontal="left" vertical="center"/>
      <protection/>
    </xf>
    <xf numFmtId="0" fontId="90" fillId="194" borderId="106" xfId="452" applyFont="1" applyFill="1" applyBorder="1" applyAlignment="1">
      <alignment horizontal="left" vertical="center"/>
      <protection/>
    </xf>
    <xf numFmtId="0" fontId="90" fillId="195" borderId="41" xfId="452" applyFont="1" applyFill="1" applyBorder="1" applyAlignment="1">
      <alignment horizontal="left" vertical="center"/>
      <protection/>
    </xf>
    <xf numFmtId="0" fontId="87" fillId="196" borderId="107" xfId="452" applyFont="1" applyFill="1" applyBorder="1" applyAlignment="1">
      <alignment horizontal="left" vertical="center"/>
      <protection/>
    </xf>
    <xf numFmtId="0" fontId="87" fillId="197" borderId="55" xfId="452" applyFont="1" applyFill="1" applyBorder="1" applyAlignment="1">
      <alignment horizontal="left" vertical="center"/>
      <protection/>
    </xf>
    <xf numFmtId="0" fontId="90" fillId="198" borderId="43" xfId="452" applyFont="1" applyFill="1" applyBorder="1" applyAlignment="1">
      <alignment horizontal="left" vertical="center"/>
      <protection/>
    </xf>
    <xf numFmtId="0" fontId="87" fillId="199" borderId="43" xfId="452" applyFont="1" applyFill="1" applyBorder="1" applyAlignment="1">
      <alignment horizontal="left" vertical="center"/>
      <protection/>
    </xf>
    <xf numFmtId="0" fontId="87" fillId="200" borderId="94" xfId="452" applyFont="1" applyFill="1" applyBorder="1" applyAlignment="1">
      <alignment horizontal="left" vertical="center"/>
      <protection/>
    </xf>
    <xf numFmtId="0" fontId="89" fillId="201" borderId="103" xfId="452" applyFont="1" applyFill="1" applyBorder="1" applyAlignment="1">
      <alignment horizontal="left" vertical="center" wrapText="1"/>
      <protection/>
    </xf>
    <xf numFmtId="0" fontId="89" fillId="202" borderId="51" xfId="452" applyFont="1" applyFill="1" applyBorder="1" applyAlignment="1">
      <alignment horizontal="left" vertical="center" wrapText="1"/>
      <protection/>
    </xf>
    <xf numFmtId="0" fontId="87" fillId="203" borderId="91" xfId="452" applyFont="1" applyFill="1" applyBorder="1" applyAlignment="1">
      <alignment horizontal="left" vertical="center" wrapText="1"/>
      <protection/>
    </xf>
    <xf numFmtId="0" fontId="87" fillId="204" borderId="92" xfId="452" applyFont="1" applyFill="1" applyBorder="1" applyAlignment="1">
      <alignment horizontal="left" vertical="center" wrapText="1"/>
      <protection/>
    </xf>
    <xf numFmtId="3" fontId="89" fillId="205" borderId="108" xfId="452" applyNumberFormat="1" applyFont="1" applyFill="1" applyBorder="1" applyAlignment="1">
      <alignment horizontal="left" vertical="center"/>
      <protection/>
    </xf>
    <xf numFmtId="3" fontId="89" fillId="206" borderId="109" xfId="452" applyNumberFormat="1" applyFont="1" applyFill="1" applyBorder="1" applyAlignment="1">
      <alignment horizontal="left" vertical="center"/>
      <protection/>
    </xf>
    <xf numFmtId="3" fontId="89" fillId="207" borderId="110" xfId="452" applyNumberFormat="1" applyFont="1" applyFill="1" applyBorder="1" applyAlignment="1">
      <alignment horizontal="left" vertical="center"/>
      <protection/>
    </xf>
    <xf numFmtId="0" fontId="87" fillId="208" borderId="53" xfId="452" applyFont="1" applyFill="1" applyBorder="1" applyAlignment="1">
      <alignment horizontal="left" vertical="center"/>
      <protection/>
    </xf>
    <xf numFmtId="0" fontId="87" fillId="209" borderId="107" xfId="452" applyFont="1" applyFill="1" applyBorder="1" applyAlignment="1">
      <alignment vertical="center" wrapText="1"/>
      <protection/>
    </xf>
    <xf numFmtId="0" fontId="87" fillId="210" borderId="55" xfId="452" applyFont="1" applyFill="1" applyBorder="1" applyAlignment="1">
      <alignment vertical="center" wrapText="1"/>
      <protection/>
    </xf>
    <xf numFmtId="0" fontId="87" fillId="211" borderId="111" xfId="452" applyFont="1" applyFill="1" applyBorder="1" applyAlignment="1">
      <alignment vertical="center" wrapText="1"/>
      <protection/>
    </xf>
    <xf numFmtId="0" fontId="87" fillId="212" borderId="62" xfId="452" applyFont="1" applyFill="1" applyBorder="1" applyAlignment="1">
      <alignment vertical="center" wrapText="1"/>
      <protection/>
    </xf>
    <xf numFmtId="0" fontId="88" fillId="0" borderId="112" xfId="455" applyFont="1" applyFill="1" applyBorder="1" applyAlignment="1">
      <alignment horizontal="center" vertical="center" wrapText="1"/>
      <protection/>
    </xf>
    <xf numFmtId="0" fontId="89" fillId="213" borderId="113" xfId="452" applyFont="1" applyFill="1" applyBorder="1" applyAlignment="1">
      <alignment horizontal="left" vertical="center"/>
      <protection/>
    </xf>
    <xf numFmtId="0" fontId="90" fillId="214" borderId="42" xfId="452" applyFont="1" applyFill="1" applyBorder="1" applyAlignment="1">
      <alignment horizontal="left" vertical="center"/>
      <protection/>
    </xf>
    <xf numFmtId="0" fontId="87" fillId="215" borderId="114" xfId="452" applyFont="1" applyFill="1" applyBorder="1" applyAlignment="1">
      <alignment horizontal="left" vertical="center"/>
      <protection/>
    </xf>
    <xf numFmtId="0" fontId="90" fillId="216" borderId="44" xfId="452" applyFont="1" applyFill="1" applyBorder="1" applyAlignment="1">
      <alignment horizontal="left" vertical="center"/>
      <protection/>
    </xf>
    <xf numFmtId="0" fontId="89" fillId="217" borderId="113" xfId="452" applyFont="1" applyFill="1" applyBorder="1" applyAlignment="1">
      <alignment horizontal="left" vertical="center" wrapText="1"/>
      <protection/>
    </xf>
    <xf numFmtId="3" fontId="89" fillId="218" borderId="115" xfId="452" applyNumberFormat="1" applyFont="1" applyFill="1" applyBorder="1" applyAlignment="1">
      <alignment horizontal="left" vertical="center"/>
      <protection/>
    </xf>
    <xf numFmtId="3" fontId="89" fillId="219" borderId="83" xfId="452" applyNumberFormat="1" applyFont="1" applyFill="1" applyBorder="1" applyAlignment="1">
      <alignment horizontal="left" vertical="center"/>
      <protection/>
    </xf>
    <xf numFmtId="3" fontId="89" fillId="220" borderId="116" xfId="452" applyNumberFormat="1" applyFont="1" applyFill="1" applyBorder="1" applyAlignment="1">
      <alignment horizontal="left" vertical="center"/>
      <protection/>
    </xf>
    <xf numFmtId="0" fontId="87" fillId="221" borderId="114" xfId="452" applyFont="1" applyFill="1" applyBorder="1" applyAlignment="1">
      <alignment vertical="center" wrapText="1"/>
      <protection/>
    </xf>
    <xf numFmtId="0" fontId="87" fillId="222" borderId="117" xfId="452" applyFont="1" applyFill="1" applyBorder="1" applyAlignment="1">
      <alignment vertical="center" wrapText="1"/>
      <protection/>
    </xf>
    <xf numFmtId="0" fontId="89" fillId="223" borderId="101" xfId="452" applyFont="1" applyFill="1" applyBorder="1" applyAlignment="1">
      <alignment horizontal="left" vertical="center" wrapText="1"/>
      <protection/>
    </xf>
    <xf numFmtId="0" fontId="89" fillId="224" borderId="85" xfId="452" applyFont="1" applyFill="1" applyBorder="1" applyAlignment="1">
      <alignment horizontal="left" vertical="center" wrapText="1"/>
      <protection/>
    </xf>
    <xf numFmtId="3" fontId="89" fillId="225" borderId="118" xfId="452" applyNumberFormat="1" applyFont="1" applyFill="1" applyBorder="1" applyAlignment="1">
      <alignment horizontal="left" vertical="center"/>
      <protection/>
    </xf>
  </cellXfs>
  <cellStyles count="47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¬µrka" xfId="20"/>
    <cellStyle name="20 % – Zvýraznění1" xfId="21"/>
    <cellStyle name="20 % – Zvýraznění2" xfId="22"/>
    <cellStyle name="20 % – Zvýraznění3" xfId="23"/>
    <cellStyle name="20 % – Zvýraznění4" xfId="24"/>
    <cellStyle name="20 % – Zvýraznění5" xfId="25"/>
    <cellStyle name="20 % – Zvýraznění6" xfId="26"/>
    <cellStyle name="40 % – Zvýraznění1" xfId="27"/>
    <cellStyle name="40 % – Zvýraznění2" xfId="28"/>
    <cellStyle name="40 % – Zvýraznění3" xfId="29"/>
    <cellStyle name="40 % – Zvýraznění4" xfId="30"/>
    <cellStyle name="40 % – Zvýraznění5" xfId="31"/>
    <cellStyle name="40 % – Zvýraznění6" xfId="32"/>
    <cellStyle name="60 % – Zvýraznění1" xfId="33"/>
    <cellStyle name="60 % – Zvýraznění2" xfId="34"/>
    <cellStyle name="60 % – Zvýraznění3" xfId="35"/>
    <cellStyle name="60 % – Zvýraznění4" xfId="36"/>
    <cellStyle name="60 % – Zvýraznění5" xfId="37"/>
    <cellStyle name="60 % – Zvýraznění6" xfId="38"/>
    <cellStyle name="Celkem" xfId="39"/>
    <cellStyle name="Date" xfId="40"/>
    <cellStyle name="Datum" xfId="41"/>
    <cellStyle name="Fixed" xfId="42"/>
    <cellStyle name="Heading1" xfId="43"/>
    <cellStyle name="Heading2" xfId="44"/>
    <cellStyle name="Špatně" xfId="45"/>
    <cellStyle name="Kontrolní buňka" xfId="46"/>
    <cellStyle name="M·na" xfId="47"/>
    <cellStyle name="Nadpis 1" xfId="48"/>
    <cellStyle name="Nadpis 2" xfId="49"/>
    <cellStyle name="Nadpis 3" xfId="50"/>
    <cellStyle name="Nadpis 4" xfId="51"/>
    <cellStyle name="Nadpis1" xfId="52"/>
    <cellStyle name="Nadpis2" xfId="53"/>
    <cellStyle name="Název" xfId="54"/>
    <cellStyle name="Neutrální" xfId="55"/>
    <cellStyle name="Normální 2" xfId="56"/>
    <cellStyle name="normální_bilance I výhledu 2009-2012 dle kapitol" xfId="57"/>
    <cellStyle name="Pevní" xfId="58"/>
    <cellStyle name="Poznámka" xfId="59"/>
    <cellStyle name="Propojená buňka" xfId="60"/>
    <cellStyle name="Správně" xfId="61"/>
    <cellStyle name="Text upozornění" xfId="62"/>
    <cellStyle name="Total" xfId="63"/>
    <cellStyle name="Vstup" xfId="64"/>
    <cellStyle name="Výpočet" xfId="65"/>
    <cellStyle name="Výstup" xfId="66"/>
    <cellStyle name="Vysvětlující text" xfId="67"/>
    <cellStyle name="Zvýraznění 1" xfId="68"/>
    <cellStyle name="Zvýraznění 2" xfId="69"/>
    <cellStyle name="Zvýraznění 3" xfId="70"/>
    <cellStyle name="Zvýraznění 4" xfId="71"/>
    <cellStyle name="Zvýraznění 5" xfId="72"/>
    <cellStyle name="Zvýraznění 6" xfId="73"/>
    <cellStyle name="Normální 3" xfId="74"/>
    <cellStyle name="Čárka 2" xfId="75"/>
    <cellStyle name="Čárky bez des. míst 2" xfId="76"/>
    <cellStyle name="Normální 3 2" xfId="77"/>
    <cellStyle name="Čárka 2 2" xfId="78"/>
    <cellStyle name="Čárky bez des. míst 2 2" xfId="79"/>
    <cellStyle name="Normální 20" xfId="80"/>
    <cellStyle name="SAPBEXaggData" xfId="81"/>
    <cellStyle name="SAPBEXaggItem" xfId="82"/>
    <cellStyle name="SAPBEXchaText" xfId="83"/>
    <cellStyle name="SAPBEXstdData" xfId="84"/>
    <cellStyle name="SAPBEXstdItem" xfId="85"/>
    <cellStyle name="0_mezer" xfId="86"/>
    <cellStyle name="0_mezer_Tabulky_FV" xfId="87"/>
    <cellStyle name="0_mezer_Tabulky_FV_web" xfId="88"/>
    <cellStyle name="1_mezera" xfId="89"/>
    <cellStyle name="2_mezery" xfId="90"/>
    <cellStyle name="2_mezeryT" xfId="91"/>
    <cellStyle name="20 % – Zvýraznění1 2" xfId="92"/>
    <cellStyle name="20 % – Zvýraznění1 2 2" xfId="93"/>
    <cellStyle name="20 % – Zvýraznění1 2_EU tab textová část SR 2016  (2)" xfId="94"/>
    <cellStyle name="20 % – Zvýraznění1 3" xfId="95"/>
    <cellStyle name="20 % – Zvýraznění2 2" xfId="96"/>
    <cellStyle name="20 % – Zvýraznění2 2 2" xfId="97"/>
    <cellStyle name="20 % – Zvýraznění2 2_EU tab textová část SR 2016  (2)" xfId="98"/>
    <cellStyle name="20 % – Zvýraznění2 3" xfId="99"/>
    <cellStyle name="20 % – Zvýraznění3 2" xfId="100"/>
    <cellStyle name="20 % – Zvýraznění3 2 2" xfId="101"/>
    <cellStyle name="20 % – Zvýraznění3 2_EU tab textová část SR 2016  (2)" xfId="102"/>
    <cellStyle name="20 % – Zvýraznění3 3" xfId="103"/>
    <cellStyle name="20 % – Zvýraznění4 2" xfId="104"/>
    <cellStyle name="20 % – Zvýraznění4 2 2" xfId="105"/>
    <cellStyle name="20 % – Zvýraznění4 2_EU tab textová část SR 2016  (2)" xfId="106"/>
    <cellStyle name="20 % – Zvýraznění4 3" xfId="107"/>
    <cellStyle name="20 % – Zvýraznění5 2" xfId="108"/>
    <cellStyle name="20 % – Zvýraznění5 2 2" xfId="109"/>
    <cellStyle name="20 % – Zvýraznění5 2_EU tab textová část SR 2016  (2)" xfId="110"/>
    <cellStyle name="20 % – Zvýraznění5 3" xfId="111"/>
    <cellStyle name="20 % – Zvýraznění6 2" xfId="112"/>
    <cellStyle name="20 % – Zvýraznění6 2 2" xfId="113"/>
    <cellStyle name="20 % – Zvýraznění6 2_EU tab textová část SR 2016  (2)" xfId="114"/>
    <cellStyle name="20 % – Zvýraznění6 3" xfId="115"/>
    <cellStyle name="20% - Accent1" xfId="116"/>
    <cellStyle name="20% - Accent2" xfId="117"/>
    <cellStyle name="20% - Accent3" xfId="118"/>
    <cellStyle name="20% - Accent4" xfId="119"/>
    <cellStyle name="20% - Accent5" xfId="120"/>
    <cellStyle name="20% - Accent6" xfId="121"/>
    <cellStyle name="3_mezery" xfId="122"/>
    <cellStyle name="40 % – Zvýraznění1 2" xfId="123"/>
    <cellStyle name="40 % – Zvýraznění1 2 2" xfId="124"/>
    <cellStyle name="40 % – Zvýraznění1 2_EU tab textová část SR 2016  (2)" xfId="125"/>
    <cellStyle name="40 % – Zvýraznění1 3" xfId="126"/>
    <cellStyle name="40 % – Zvýraznění2 2" xfId="127"/>
    <cellStyle name="40 % – Zvýraznění2 2 2" xfId="128"/>
    <cellStyle name="40 % – Zvýraznění2 2_EU tab textová část SR 2016  (2)" xfId="129"/>
    <cellStyle name="40 % – Zvýraznění2 3" xfId="130"/>
    <cellStyle name="40 % – Zvýraznění3 2" xfId="131"/>
    <cellStyle name="40 % – Zvýraznění3 2 2" xfId="132"/>
    <cellStyle name="40 % – Zvýraznění3 2_EU tab textová část SR 2016  (2)" xfId="133"/>
    <cellStyle name="40 % – Zvýraznění3 3" xfId="134"/>
    <cellStyle name="40 % – Zvýraznění4 2" xfId="135"/>
    <cellStyle name="40 % – Zvýraznění4 2 2" xfId="136"/>
    <cellStyle name="40 % – Zvýraznění4 2_EU tab textová část SR 2016  (2)" xfId="137"/>
    <cellStyle name="40 % – Zvýraznění4 3" xfId="138"/>
    <cellStyle name="40 % – Zvýraznění5 2" xfId="139"/>
    <cellStyle name="40 % – Zvýraznění5 2 2" xfId="140"/>
    <cellStyle name="40 % – Zvýraznění5 2_EU tab textová část SR 2016  (2)" xfId="141"/>
    <cellStyle name="40 % – Zvýraznění5 3" xfId="142"/>
    <cellStyle name="40 % – Zvýraznění6 2" xfId="143"/>
    <cellStyle name="40 % – Zvýraznění6 2 2" xfId="144"/>
    <cellStyle name="40 % – Zvýraznění6 2_EU tab textová část SR 2016  (2)" xfId="145"/>
    <cellStyle name="40 % – Zvýraznění6 3" xfId="146"/>
    <cellStyle name="40% - Accent1" xfId="147"/>
    <cellStyle name="40% - Accent2" xfId="148"/>
    <cellStyle name="40% - Accent3" xfId="149"/>
    <cellStyle name="40% - Accent4" xfId="150"/>
    <cellStyle name="40% - Accent5" xfId="151"/>
    <cellStyle name="40% - Accent6" xfId="152"/>
    <cellStyle name="60 % – Zvýraznění1 2" xfId="153"/>
    <cellStyle name="60 % – Zvýraznění1 3" xfId="154"/>
    <cellStyle name="60 % – Zvýraznění2 2" xfId="155"/>
    <cellStyle name="60 % – Zvýraznění2 3" xfId="156"/>
    <cellStyle name="60 % – Zvýraznění3 2" xfId="157"/>
    <cellStyle name="60 % – Zvýraznění3 3" xfId="158"/>
    <cellStyle name="60 % – Zvýraznění4 2" xfId="159"/>
    <cellStyle name="60 % – Zvýraznění4 3" xfId="160"/>
    <cellStyle name="60 % – Zvýraznění5 2" xfId="161"/>
    <cellStyle name="60 % – Zvýraznění5 3" xfId="162"/>
    <cellStyle name="60 % – Zvýraznění6 2" xfId="163"/>
    <cellStyle name="60 % – Zvýraznění6 3" xfId="164"/>
    <cellStyle name="60% - Accent1" xfId="165"/>
    <cellStyle name="60% - Accent2" xfId="166"/>
    <cellStyle name="60% - Accent3" xfId="167"/>
    <cellStyle name="60% - Accent4" xfId="168"/>
    <cellStyle name="60% - Accent5" xfId="169"/>
    <cellStyle name="60% - Accent6" xfId="170"/>
    <cellStyle name="Accent1" xfId="171"/>
    <cellStyle name="Accent1 - 20%" xfId="172"/>
    <cellStyle name="Accent1 - 40%" xfId="173"/>
    <cellStyle name="Accent1 - 60%" xfId="174"/>
    <cellStyle name="Accent1_Výhled SR 17-19_MF_23 8 2016" xfId="175"/>
    <cellStyle name="Accent2" xfId="176"/>
    <cellStyle name="Accent2 - 20%" xfId="177"/>
    <cellStyle name="Accent2 - 40%" xfId="178"/>
    <cellStyle name="Accent2 - 60%" xfId="179"/>
    <cellStyle name="Accent2_Výhled SR 17-19_MF_23 8 2016" xfId="180"/>
    <cellStyle name="Accent3" xfId="181"/>
    <cellStyle name="Accent3 - 20%" xfId="182"/>
    <cellStyle name="Accent3 - 40%" xfId="183"/>
    <cellStyle name="Accent3 - 60%" xfId="184"/>
    <cellStyle name="Accent3_ADFZ200812" xfId="185"/>
    <cellStyle name="Accent4" xfId="186"/>
    <cellStyle name="Accent4 - 20%" xfId="187"/>
    <cellStyle name="Accent4 - 40%" xfId="188"/>
    <cellStyle name="Accent4 - 60%" xfId="189"/>
    <cellStyle name="Accent4_ADFZ200812" xfId="190"/>
    <cellStyle name="Accent5" xfId="191"/>
    <cellStyle name="Accent5 - 20%" xfId="192"/>
    <cellStyle name="Accent5 - 40%" xfId="193"/>
    <cellStyle name="Accent5 - 60%" xfId="194"/>
    <cellStyle name="Accent5_ADFZ200812" xfId="195"/>
    <cellStyle name="Accent6" xfId="196"/>
    <cellStyle name="Accent6 - 20%" xfId="197"/>
    <cellStyle name="Accent6 - 40%" xfId="198"/>
    <cellStyle name="Accent6 - 60%" xfId="199"/>
    <cellStyle name="Accent6_ADFZ200812" xfId="200"/>
    <cellStyle name="Bad" xfId="201"/>
    <cellStyle name="blp_column_header" xfId="202"/>
    <cellStyle name="Calculation" xfId="203"/>
    <cellStyle name="Celkem 2" xfId="204"/>
    <cellStyle name="Celkem 3" xfId="205"/>
    <cellStyle name="CISPUB0" xfId="206"/>
    <cellStyle name="Comma_List1" xfId="207"/>
    <cellStyle name="Comma0" xfId="208"/>
    <cellStyle name="Currency_List1" xfId="209"/>
    <cellStyle name="Currency0" xfId="210"/>
    <cellStyle name="Čárka 3" xfId="211"/>
    <cellStyle name="Čárka 4" xfId="212"/>
    <cellStyle name="Čárka 5" xfId="213"/>
    <cellStyle name="Čárka 6" xfId="214"/>
    <cellStyle name="Čárka 7" xfId="215"/>
    <cellStyle name="Čárka 7 2" xfId="216"/>
    <cellStyle name="čárky [0]_01Nadlimity2007_2009PF_K" xfId="217"/>
    <cellStyle name="čárky 2" xfId="218"/>
    <cellStyle name="čárky 2 2" xfId="219"/>
    <cellStyle name="čárky bez des. míst 3" xfId="220"/>
    <cellStyle name="Čárky bez des. míst 4" xfId="221"/>
    <cellStyle name="Emphasis 1" xfId="222"/>
    <cellStyle name="Emphasis 2" xfId="223"/>
    <cellStyle name="Emphasis 3" xfId="224"/>
    <cellStyle name="Explanatory Text" xfId="225"/>
    <cellStyle name="Good" xfId="226"/>
    <cellStyle name="Heading 1" xfId="227"/>
    <cellStyle name="Heading 2" xfId="228"/>
    <cellStyle name="Heading 3" xfId="229"/>
    <cellStyle name="Heading 4" xfId="230"/>
    <cellStyle name="Hypertextový odkaz" xfId="231"/>
    <cellStyle name="Check Cell" xfId="232"/>
    <cellStyle name="Chybně 2" xfId="233"/>
    <cellStyle name="Chybně 3" xfId="234"/>
    <cellStyle name="Input" xfId="235"/>
    <cellStyle name="Kontrolní buňka 2" xfId="236"/>
    <cellStyle name="Kontrolní buňka 3" xfId="237"/>
    <cellStyle name="Linked Cell" xfId="238"/>
    <cellStyle name="Lnumber" xfId="239"/>
    <cellStyle name="Nadpis 1 2" xfId="240"/>
    <cellStyle name="Nadpis 1 3" xfId="241"/>
    <cellStyle name="Nadpis 2 2" xfId="242"/>
    <cellStyle name="Nadpis 2 3" xfId="243"/>
    <cellStyle name="Nadpis 3 2" xfId="244"/>
    <cellStyle name="Nadpis 3 3" xfId="245"/>
    <cellStyle name="Nadpis 4 2" xfId="246"/>
    <cellStyle name="Nadpis 4 3" xfId="247"/>
    <cellStyle name="Název 2" xfId="248"/>
    <cellStyle name="Název 3" xfId="249"/>
    <cellStyle name="Neutral" xfId="250"/>
    <cellStyle name="Neutrální 2" xfId="251"/>
    <cellStyle name="Neutrální 3" xfId="252"/>
    <cellStyle name="Normal 2" xfId="253"/>
    <cellStyle name="Normal 3" xfId="254"/>
    <cellStyle name="Normal_Table6" xfId="255"/>
    <cellStyle name="Normální 10" xfId="256"/>
    <cellStyle name="Normální 10 2" xfId="257"/>
    <cellStyle name="Normální 11" xfId="258"/>
    <cellStyle name="Normální 11 2" xfId="259"/>
    <cellStyle name="Normální 11 2 2" xfId="260"/>
    <cellStyle name="Normální 11 3" xfId="261"/>
    <cellStyle name="Normální 12" xfId="262"/>
    <cellStyle name="Normální 13" xfId="263"/>
    <cellStyle name="Normální 14" xfId="264"/>
    <cellStyle name="Normální 15" xfId="265"/>
    <cellStyle name="Normální 15 2" xfId="266"/>
    <cellStyle name="Normální 15_EU tab textová část SR 2016  (2)" xfId="267"/>
    <cellStyle name="Normální 16" xfId="268"/>
    <cellStyle name="Normální 16 2" xfId="269"/>
    <cellStyle name="Normální 17" xfId="270"/>
    <cellStyle name="Normální 18" xfId="271"/>
    <cellStyle name="Normální 19" xfId="272"/>
    <cellStyle name="Normální 19 2" xfId="273"/>
    <cellStyle name="Normální 19_EU tab textová část SR 2016  (2)" xfId="274"/>
    <cellStyle name="Normální 2 2" xfId="275"/>
    <cellStyle name="normální 2 2 2" xfId="276"/>
    <cellStyle name="normální 2 2 2 2" xfId="277"/>
    <cellStyle name="normální 2 2 2_EU tab textová část SR 2016  (2)" xfId="278"/>
    <cellStyle name="normální 2 2 3" xfId="279"/>
    <cellStyle name="normální 2 2 4" xfId="280"/>
    <cellStyle name="Normální 2 2 5" xfId="281"/>
    <cellStyle name="normální 2 2_EU tab textová část SR 2016  (2)" xfId="282"/>
    <cellStyle name="Normální 2 3" xfId="283"/>
    <cellStyle name="normální 2 4" xfId="284"/>
    <cellStyle name="Normální 2 5" xfId="285"/>
    <cellStyle name="normální 2_MŠMT pro SZÚ" xfId="286"/>
    <cellStyle name="Normální 21" xfId="287"/>
    <cellStyle name="Normální 22" xfId="288"/>
    <cellStyle name="Normální 23" xfId="289"/>
    <cellStyle name="Normální 24" xfId="290"/>
    <cellStyle name="Normální 25" xfId="291"/>
    <cellStyle name="Normální 26" xfId="292"/>
    <cellStyle name="Normální 27" xfId="293"/>
    <cellStyle name="Normální 28" xfId="294"/>
    <cellStyle name="Normální 29" xfId="295"/>
    <cellStyle name="normální 3 2 2" xfId="296"/>
    <cellStyle name="normální 3 2_EU tab textová část SR 2016  (2)" xfId="297"/>
    <cellStyle name="Normální 3 3" xfId="298"/>
    <cellStyle name="Normální 3 4" xfId="299"/>
    <cellStyle name="Normální 3 5" xfId="300"/>
    <cellStyle name="Normální 3 6" xfId="301"/>
    <cellStyle name="normální 3_MŠMT pro SZÚ" xfId="302"/>
    <cellStyle name="Normální 30" xfId="303"/>
    <cellStyle name="Normální 31" xfId="304"/>
    <cellStyle name="Normální 31 2" xfId="305"/>
    <cellStyle name="Normální 32" xfId="306"/>
    <cellStyle name="Normální 33" xfId="307"/>
    <cellStyle name="Normální 4" xfId="308"/>
    <cellStyle name="Normální 4 2" xfId="309"/>
    <cellStyle name="normální 4 2 2" xfId="310"/>
    <cellStyle name="normální 4 2_EU tab textová část SR 2016  (2)" xfId="311"/>
    <cellStyle name="Normální 4 3" xfId="312"/>
    <cellStyle name="normální 4_Tab č  9 MŠMT22.2.KV" xfId="313"/>
    <cellStyle name="Normální 5" xfId="314"/>
    <cellStyle name="normální 5 2" xfId="315"/>
    <cellStyle name="normální 5 2 2" xfId="316"/>
    <cellStyle name="normální 5 2_EU tab textová část SR 2016  (2)" xfId="317"/>
    <cellStyle name="normální 5 3" xfId="318"/>
    <cellStyle name="normální 5 4" xfId="319"/>
    <cellStyle name="normální 5_EU tab textová část SR 2016  (2)" xfId="320"/>
    <cellStyle name="Normální 6" xfId="321"/>
    <cellStyle name="Normální 6 2" xfId="322"/>
    <cellStyle name="normální 6 2 2" xfId="323"/>
    <cellStyle name="normální 6 2_EU tab textová část SR 2016  (2)" xfId="324"/>
    <cellStyle name="Normální 6 3" xfId="325"/>
    <cellStyle name="Normální 6 3 2" xfId="326"/>
    <cellStyle name="Normální 6 4" xfId="327"/>
    <cellStyle name="normální 6_MŠMT pro SZÚ" xfId="328"/>
    <cellStyle name="Normální 7" xfId="329"/>
    <cellStyle name="normální 7 2" xfId="330"/>
    <cellStyle name="normální 7_EU tab textová část SR 2016  (2)" xfId="331"/>
    <cellStyle name="Normální 8" xfId="332"/>
    <cellStyle name="Normální 8 2" xfId="333"/>
    <cellStyle name="Normální 9" xfId="334"/>
    <cellStyle name="normální 9 2" xfId="335"/>
    <cellStyle name="Normální 9 3" xfId="336"/>
    <cellStyle name="normální 9_EU tab textová část SR 2016  (2)" xfId="337"/>
    <cellStyle name="Note" xfId="338"/>
    <cellStyle name="Note 2" xfId="339"/>
    <cellStyle name="Note_Výhled SR 17-19_MF_23 8 2016" xfId="340"/>
    <cellStyle name="Output" xfId="341"/>
    <cellStyle name="Poznámka 2" xfId="342"/>
    <cellStyle name="Poznámka 2 2" xfId="343"/>
    <cellStyle name="Poznámka 3" xfId="344"/>
    <cellStyle name="Poznámka 4" xfId="345"/>
    <cellStyle name="procent 2" xfId="346"/>
    <cellStyle name="procent 3" xfId="347"/>
    <cellStyle name="procent 3 2" xfId="348"/>
    <cellStyle name="procent 3 2 2" xfId="349"/>
    <cellStyle name="procent 3 3" xfId="350"/>
    <cellStyle name="Procenta 2" xfId="351"/>
    <cellStyle name="Procenta 3" xfId="352"/>
    <cellStyle name="Procenta 3 2" xfId="353"/>
    <cellStyle name="Procenta 4" xfId="354"/>
    <cellStyle name="Procenta 5" xfId="355"/>
    <cellStyle name="Propojená buňka 2" xfId="356"/>
    <cellStyle name="Propojená buňka 3" xfId="357"/>
    <cellStyle name="SAPBEXaggDataEmph" xfId="358"/>
    <cellStyle name="SAPBEXaggItemX" xfId="359"/>
    <cellStyle name="SAPBEXexcBad7" xfId="360"/>
    <cellStyle name="SAPBEXexcBad8" xfId="361"/>
    <cellStyle name="SAPBEXexcBad9" xfId="362"/>
    <cellStyle name="SAPBEXexcCritical4" xfId="363"/>
    <cellStyle name="SAPBEXexcCritical5" xfId="364"/>
    <cellStyle name="SAPBEXexcCritical6" xfId="365"/>
    <cellStyle name="SAPBEXexcGood1" xfId="366"/>
    <cellStyle name="SAPBEXexcGood2" xfId="367"/>
    <cellStyle name="SAPBEXexcGood3" xfId="368"/>
    <cellStyle name="SAPBEXfilterDrill" xfId="369"/>
    <cellStyle name="SAPBEXFilterInfo1" xfId="370"/>
    <cellStyle name="SAPBEXFilterInfo2" xfId="371"/>
    <cellStyle name="SAPBEXFilterInfoHlavicka" xfId="372"/>
    <cellStyle name="SAPBEXfilterItem" xfId="373"/>
    <cellStyle name="SAPBEXfilterText" xfId="374"/>
    <cellStyle name="SAPBEXformats" xfId="375"/>
    <cellStyle name="SAPBEXheaderItem" xfId="376"/>
    <cellStyle name="SAPBEXheaderText" xfId="377"/>
    <cellStyle name="SAPBEXHLevel0" xfId="378"/>
    <cellStyle name="SAPBEXHLevel0 2" xfId="379"/>
    <cellStyle name="SAPBEXHLevel0_EU tab textová část SR 2016  (2)" xfId="380"/>
    <cellStyle name="SAPBEXHLevel0X" xfId="381"/>
    <cellStyle name="SAPBEXHLevel0X 2" xfId="382"/>
    <cellStyle name="SAPBEXHLevel0X_EU tab textová část SR 2016  (2)" xfId="383"/>
    <cellStyle name="SAPBEXHLevel1" xfId="384"/>
    <cellStyle name="SAPBEXHLevel1 2" xfId="385"/>
    <cellStyle name="SAPBEXHLevel1_EU tab textová část SR 2016  (2)" xfId="386"/>
    <cellStyle name="SAPBEXHLevel1X" xfId="387"/>
    <cellStyle name="SAPBEXHLevel1X 2" xfId="388"/>
    <cellStyle name="SAPBEXHLevel1X_EU tab textová část SR 2016  (2)" xfId="389"/>
    <cellStyle name="SAPBEXHLevel2" xfId="390"/>
    <cellStyle name="SAPBEXHLevel2 2" xfId="391"/>
    <cellStyle name="SAPBEXHLevel2_EU tab textová část SR 2016  (2)" xfId="392"/>
    <cellStyle name="SAPBEXHLevel2X" xfId="393"/>
    <cellStyle name="SAPBEXHLevel2X 2" xfId="394"/>
    <cellStyle name="SAPBEXHLevel2X_EU tab textová část SR 2016  (2)" xfId="395"/>
    <cellStyle name="SAPBEXHLevel3" xfId="396"/>
    <cellStyle name="SAPBEXHLevel3 2" xfId="397"/>
    <cellStyle name="SAPBEXHLevel3_EU tab textová část SR 2016  (2)" xfId="398"/>
    <cellStyle name="SAPBEXHLevel3X" xfId="399"/>
    <cellStyle name="SAPBEXHLevel3X 2" xfId="400"/>
    <cellStyle name="SAPBEXHLevel3X_EU tab textová část SR 2016  (2)" xfId="401"/>
    <cellStyle name="SAPBEXinputData" xfId="402"/>
    <cellStyle name="SAPBEXinputData 2" xfId="403"/>
    <cellStyle name="SAPBEXinputData_EU tab textová část SR 2016  (2)" xfId="404"/>
    <cellStyle name="SAPBEXItemHeader" xfId="405"/>
    <cellStyle name="SAPBEXresData" xfId="406"/>
    <cellStyle name="SAPBEXresDataEmph" xfId="407"/>
    <cellStyle name="SAPBEXresItem" xfId="408"/>
    <cellStyle name="SAPBEXresItemX" xfId="409"/>
    <cellStyle name="SAPBEXstdDataEmph" xfId="410"/>
    <cellStyle name="SAPBEXstdItemX" xfId="411"/>
    <cellStyle name="SAPBEXtitle" xfId="412"/>
    <cellStyle name="SAPBEXunassignedItem" xfId="413"/>
    <cellStyle name="SAPBEXundefined" xfId="414"/>
    <cellStyle name="Sheet Title" xfId="415"/>
    <cellStyle name="Správně 2" xfId="416"/>
    <cellStyle name="Správně 3" xfId="417"/>
    <cellStyle name="Styl 1" xfId="418"/>
    <cellStyle name="Styl 1 2" xfId="419"/>
    <cellStyle name="Styl 1_EU tab textová část SR 2016  (2)" xfId="420"/>
    <cellStyle name="Styl 2" xfId="421"/>
    <cellStyle name="Styl 2 2" xfId="422"/>
    <cellStyle name="Styl 2_EU tab textová část SR 2016  (2)" xfId="423"/>
    <cellStyle name="Styl 3" xfId="424"/>
    <cellStyle name="Styl 3 2" xfId="425"/>
    <cellStyle name="Styl 3_EU tab textová část SR 2016  (2)" xfId="426"/>
    <cellStyle name="Text upozornění 2" xfId="427"/>
    <cellStyle name="Text upozornění 3" xfId="428"/>
    <cellStyle name="Title" xfId="429"/>
    <cellStyle name="Vstup 2" xfId="430"/>
    <cellStyle name="Vstup 3" xfId="431"/>
    <cellStyle name="Výpočet 2" xfId="432"/>
    <cellStyle name="Výpočet 3" xfId="433"/>
    <cellStyle name="Výstup 2" xfId="434"/>
    <cellStyle name="Výstup 3" xfId="435"/>
    <cellStyle name="Vysvětlující text 2" xfId="436"/>
    <cellStyle name="Vysvětlující text 3" xfId="437"/>
    <cellStyle name="Warning Text" xfId="438"/>
    <cellStyle name="Zvýraznění 1 2" xfId="439"/>
    <cellStyle name="Zvýraznění 1 3" xfId="440"/>
    <cellStyle name="Zvýraznění 2 2" xfId="441"/>
    <cellStyle name="Zvýraznění 2 3" xfId="442"/>
    <cellStyle name="Zvýraznění 3 2" xfId="443"/>
    <cellStyle name="Zvýraznění 3 3" xfId="444"/>
    <cellStyle name="Zvýraznění 4 2" xfId="445"/>
    <cellStyle name="Zvýraznění 4 3" xfId="446"/>
    <cellStyle name="Zvýraznění 5 2" xfId="447"/>
    <cellStyle name="Zvýraznění 5 3" xfId="448"/>
    <cellStyle name="Zvýraznění 6 2" xfId="449"/>
    <cellStyle name="Zvýraznění 6 3" xfId="450"/>
    <cellStyle name="Normální 3 2 3" xfId="451"/>
    <cellStyle name="normální_Vyhled_04_06_SFZP" xfId="452"/>
    <cellStyle name="Čárky bez des. míst 2 2 2" xfId="453"/>
    <cellStyle name="Čárka 2 2 2" xfId="454"/>
    <cellStyle name="normální_bilance jednoduchá" xfId="455"/>
    <cellStyle name="Normální 34" xfId="456"/>
    <cellStyle name="Název 4" xfId="457"/>
    <cellStyle name="Špatně 2" xfId="458"/>
    <cellStyle name="Poznámka 5" xfId="459"/>
    <cellStyle name="20 % – Zvýraznění1 4" xfId="460"/>
    <cellStyle name="40 % – Zvýraznění1 4" xfId="461"/>
    <cellStyle name="Normální 35" xfId="462"/>
    <cellStyle name="20 % – Zvýraznění2 4" xfId="463"/>
    <cellStyle name="40 % – Zvýraznění2 4" xfId="464"/>
    <cellStyle name="40 % – Zvýraznění1 5" xfId="465"/>
    <cellStyle name="20 % – Zvýraznění3 4" xfId="466"/>
    <cellStyle name="40 % – Zvýraznění3 4" xfId="467"/>
    <cellStyle name="20 % – Zvýraznění1 5" xfId="468"/>
    <cellStyle name="20 % – Zvýraznění4 4" xfId="469"/>
    <cellStyle name="40 % – Zvýraznění4 4" xfId="470"/>
    <cellStyle name="20 % – Zvýraznění5 4" xfId="471"/>
    <cellStyle name="40 % – Zvýraznění5 4" xfId="472"/>
    <cellStyle name="20 % – Zvýraznění6 4" xfId="473"/>
    <cellStyle name="40 % – Zvýraznění6 4" xfId="474"/>
    <cellStyle name="20 % – Zvýraznění2 5" xfId="475"/>
    <cellStyle name="40 % – Zvýraznění2 5" xfId="476"/>
    <cellStyle name="20 % – Zvýraznění3 5" xfId="477"/>
    <cellStyle name="40 % – Zvýraznění3 5" xfId="478"/>
    <cellStyle name="20 % – Zvýraznění4 5" xfId="479"/>
    <cellStyle name="40 % – Zvýraznění4 5" xfId="480"/>
    <cellStyle name="20 % – Zvýraznění5 5" xfId="481"/>
    <cellStyle name="40 % – Zvýraznění5 5" xfId="482"/>
    <cellStyle name="20 % – Zvýraznění6 5" xfId="483"/>
    <cellStyle name="40 % – Zvýraznění6 5" xfId="48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externalLink" Target="externalLinks/externalLink6.xml" /><Relationship Id="rId14" Type="http://schemas.openxmlformats.org/officeDocument/2006/relationships/externalLink" Target="externalLinks/externalLink4.xml" /><Relationship Id="rId1" Type="http://schemas.openxmlformats.org/officeDocument/2006/relationships/theme" Target="theme/theme1.xml" /><Relationship Id="rId18" Type="http://schemas.openxmlformats.org/officeDocument/2006/relationships/externalLink" Target="externalLinks/externalLink8.xml" /><Relationship Id="rId5" Type="http://schemas.openxmlformats.org/officeDocument/2006/relationships/worksheet" Target="worksheets/sheet4.xml" /><Relationship Id="rId20" Type="http://schemas.openxmlformats.org/officeDocument/2006/relationships/externalLink" Target="externalLinks/externalLink10.xml" /><Relationship Id="rId9" Type="http://schemas.openxmlformats.org/officeDocument/2006/relationships/styles" Target="styles.xml" /><Relationship Id="rId17" Type="http://schemas.openxmlformats.org/officeDocument/2006/relationships/externalLink" Target="externalLinks/externalLink7.xml" /><Relationship Id="rId19" Type="http://schemas.openxmlformats.org/officeDocument/2006/relationships/externalLink" Target="externalLinks/externalLink9.xml" /><Relationship Id="rId6" Type="http://schemas.openxmlformats.org/officeDocument/2006/relationships/worksheet" Target="worksheets/sheet5.xml" /><Relationship Id="rId15" Type="http://schemas.openxmlformats.org/officeDocument/2006/relationships/externalLink" Target="externalLinks/externalLink5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10" Type="http://schemas.openxmlformats.org/officeDocument/2006/relationships/sharedStrings" Target="sharedStrings.xml" /><Relationship Id="rId11" Type="http://schemas.openxmlformats.org/officeDocument/2006/relationships/externalLink" Target="externalLinks/externalLink1.xml" /><Relationship Id="rId12" Type="http://schemas.openxmlformats.org/officeDocument/2006/relationships/externalLink" Target="externalLinks/externalLink2.xml" /><Relationship Id="rId13" Type="http://schemas.openxmlformats.org/officeDocument/2006/relationships/externalLink" Target="externalLinks/externalLink3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Pril%204%20SR%202001.xls" TargetMode="External" /></Relationships>
</file>

<file path=xl/externalLinks/_rels/externalLink10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DEJVICE1\novotnyjo$\Kub&#367;\Dokumenty%20Excel\ROZPO&#268;ET%202003\SR%202003\Schv&#225;len&#253;%20rozpo&#269;et%20%20%202003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A:\WINDOWS\TEMP\odd142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Dokumenty\2006\Parlament\Schv&#225;len&#253;%20MF%2003%20SR-2006-p&#345;&#237;loha%204%20z&#225;kona(9.12)1.xls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P:\SZ&#218;%202000\I.%20&#269;tvrtlet&#237;\sestavy%20504.xls" TargetMode="External" /></Relationships>
</file>

<file path=xl/externalLinks/_rels/externalLink5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CUME~1\bakesk\LOCALS~1\Temp\Pril.c.4-2003%20(6.9.2002).xls" TargetMode="External" /></Relationships>
</file>

<file path=xl/externalLinks/_rels/externalLink6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G:\WINDOWS\Plocha\Z%20U\ROK%2099\III.%20Q%201999\sestavy%20504.xls" TargetMode="External" /></Relationships>
</file>

<file path=xl/externalLinks/_rels/externalLink7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V:\Dokumenty\E_DATA\2001%20pr&#367;b&#283;h\Pril%204%20SR%202001.xls" TargetMode="External" /></Relationships>
</file>

<file path=xl/externalLinks/_rels/externalLink8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okumenty\2006\Parlament\Schv&#225;len&#253;%20MF%2003%20SR-2006-p&#345;&#237;loha%204%20z&#225;kona(9.12)1.xls" TargetMode="External" /></Relationships>
</file>

<file path=xl/externalLinks/_rels/externalLink9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E:\Dokumenty\2006\Parlament\Schv&#225;len&#253;%20MF%2003%20SR-2006-p&#345;&#237;loha%204%20z&#225;kona(9.12)1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  <sheetName val="SOUHRN_3141"/>
      <sheetName val="ISPROFIN_2003_314"/>
      <sheetName val="314_volné_1"/>
      <sheetName val="214_volné_2"/>
      <sheetName val="214_názvy_prg"/>
      <sheetName val="ISPROFIN_2003_SOUHRN_314"/>
      <sheetName val="možnosti_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krit"/>
      <sheetName val="RO data"/>
      <sheetName val="334"/>
      <sheetName val="334-Prog"/>
      <sheetName val="VIII"/>
      <sheetName val="sestavy"/>
      <sheetName val="Běžné PO"/>
      <sheetName val="Běžné RO"/>
      <sheetName val="RO mzdy"/>
      <sheetName val="Kapitálové"/>
      <sheetName val="ban.účty"/>
      <sheetName val="EO"/>
      <sheetName val="OMG"/>
      <sheetName val="OVS 531"/>
      <sheetName val="OVS 530"/>
      <sheetName val="OPP"/>
      <sheetName val="OC"/>
      <sheetName val="OZ"/>
      <sheetName val="OUK 261"/>
      <sheetName val="OUK 262"/>
      <sheetName val="ORNK"/>
      <sheetName val="OHSP"/>
      <sheetName val="SPO"/>
      <sheetName val="KCVV"/>
      <sheetName val="OLP"/>
      <sheetName val="SMPO"/>
      <sheetName val="SOAP"/>
      <sheetName val="KGK"/>
      <sheetName val="SOK"/>
      <sheetName val="PI"/>
      <sheetName val="SOIA"/>
      <sheetName val="KBŘ"/>
      <sheetName val="RO data (2)"/>
      <sheetName val="RO data (3)"/>
      <sheetName val="RO data (4)"/>
      <sheetName val="RO data (5)"/>
    </sheetNames>
    <sheetDataSet>
      <sheetData sheetId="0">
        <row r="4070">
          <cell r="A4070" t="str">
            <v>UR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áv.uk,.KPR"/>
      <sheetName val="301-KP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301"/>
      <sheetName val="300"/>
      <sheetName val="302"/>
      <sheetName val="303"/>
      <sheetName val="304"/>
      <sheetName val="305"/>
      <sheetName val="306"/>
      <sheetName val="307"/>
      <sheetName val="308"/>
      <sheetName val="312"/>
      <sheetName val="313"/>
      <sheetName val="314"/>
      <sheetName val="315"/>
      <sheetName val="317"/>
      <sheetName val="321"/>
      <sheetName val="322"/>
      <sheetName val="327"/>
      <sheetName val="329"/>
      <sheetName val="333"/>
      <sheetName val="334"/>
      <sheetName val="335"/>
      <sheetName val="336"/>
      <sheetName val="342"/>
      <sheetName val="344"/>
      <sheetName val="345"/>
      <sheetName val="346"/>
      <sheetName val="347"/>
      <sheetName val="348"/>
      <sheetName val="353"/>
      <sheetName val="358"/>
      <sheetName val="361"/>
      <sheetName val="372"/>
      <sheetName val="374"/>
      <sheetName val="375"/>
      <sheetName val="381"/>
      <sheetName val="390"/>
      <sheetName val="3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49-ERÚ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30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2-MF (2)"/>
      <sheetName val="313-MPSV-1"/>
      <sheetName val="313-MPSV-1 (2)"/>
      <sheetName val="313-MPSV-2"/>
      <sheetName val="314-MV-1"/>
      <sheetName val="314-MV-2"/>
      <sheetName val="314-MV-1 (2)"/>
      <sheetName val="315-MŽP"/>
      <sheetName val="317-MMR"/>
      <sheetName val="321-GA"/>
      <sheetName val="322-MPO"/>
      <sheetName val="322-MPO (2)"/>
      <sheetName val="327-MD"/>
      <sheetName val="328-ČTÚ"/>
      <sheetName val="329-MZe"/>
      <sheetName val="333-MŠMT"/>
      <sheetName val="334-MK-1"/>
      <sheetName val="334-MK-2"/>
      <sheetName val="335-MZd"/>
      <sheetName val="336-MSp"/>
      <sheetName val="338-MI"/>
      <sheetName val="343-ÚOOÚ"/>
      <sheetName val="344-ÚPV"/>
      <sheetName val="344-ÚPV (2)"/>
      <sheetName val="345-ČSÚ"/>
      <sheetName val="346-ČÚZK"/>
      <sheetName val="347-KCP"/>
      <sheetName val="348-ČBÚ"/>
      <sheetName val="349-ERÚ"/>
      <sheetName val="349-ERÚ (2)"/>
      <sheetName val="353-ÚOHS"/>
      <sheetName val="358-ÚS"/>
      <sheetName val="361-AV"/>
      <sheetName val="372-RRTV"/>
      <sheetName val="374-SSHR"/>
      <sheetName val="375-SÚJB"/>
      <sheetName val="381-NKÚ"/>
      <sheetName val="396-SD"/>
      <sheetName val="397-OSFA"/>
      <sheetName val="398-VPS"/>
      <sheetName val="Zkr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C24"/>
  <sheetViews>
    <sheetView tabSelected="1" workbookViewId="0" topLeftCell="A1">
      <selection pane="topLeft" activeCell="B30" sqref="B30"/>
    </sheetView>
  </sheetViews>
  <sheetFormatPr defaultRowHeight="12.75"/>
  <cols>
    <col min="1" max="1" width="17.3333333333333" style="5" customWidth="1"/>
    <col min="2" max="2" width="101.833333333333" style="5" customWidth="1"/>
    <col min="3" max="3" width="38" style="1" customWidth="1"/>
    <col min="4" max="8" width="9.33333333333333" style="1"/>
    <col min="9" max="9" width="16.8333333333333" style="1" customWidth="1"/>
    <col min="10" max="16384" width="9.33333333333333" style="1"/>
  </cols>
  <sheetData>
    <row r="7" spans="1:2" ht="21">
      <c r="A7" s="187" t="s">
        <v>102</v>
      </c>
      <c r="B7" s="187"/>
    </row>
    <row r="8" spans="1:2" ht="21">
      <c r="A8" s="2"/>
      <c r="B8" s="3"/>
    </row>
    <row r="9" spans="1:2" ht="21">
      <c r="A9" s="2"/>
      <c r="B9" s="3"/>
    </row>
    <row r="10" spans="1:2" ht="21">
      <c r="A10" s="2"/>
      <c r="B10" s="3"/>
    </row>
    <row r="11" spans="1:2" ht="15.75">
      <c r="A11" s="4"/>
      <c r="B11" s="4"/>
    </row>
    <row r="12" spans="1:3" ht="15.75">
      <c r="A12" s="183" t="s">
        <v>47</v>
      </c>
      <c r="B12" s="183" t="s">
        <v>115</v>
      </c>
      <c r="C12" s="4"/>
    </row>
    <row r="13" spans="1:3" ht="15.75">
      <c r="A13" s="183" t="s">
        <v>59</v>
      </c>
      <c r="B13" s="183" t="s">
        <v>116</v>
      </c>
      <c r="C13" s="4"/>
    </row>
    <row r="14" spans="1:3" ht="15.75">
      <c r="A14" s="183" t="s">
        <v>48</v>
      </c>
      <c r="B14" s="183" t="s">
        <v>44</v>
      </c>
      <c r="C14" s="4"/>
    </row>
    <row r="15" spans="1:3" ht="15.75">
      <c r="A15" s="183" t="s">
        <v>49</v>
      </c>
      <c r="B15" s="183" t="s">
        <v>68</v>
      </c>
      <c r="C15" s="4"/>
    </row>
    <row r="16" spans="1:3" ht="15.75">
      <c r="A16" s="183" t="s">
        <v>50</v>
      </c>
      <c r="B16" s="183" t="s">
        <v>106</v>
      </c>
      <c r="C16" s="4"/>
    </row>
    <row r="17" spans="1:3" ht="15.75">
      <c r="A17" s="183" t="s">
        <v>45</v>
      </c>
      <c r="B17" s="183" t="s">
        <v>117</v>
      </c>
      <c r="C17" s="4"/>
    </row>
    <row r="18" spans="1:3" ht="15.75">
      <c r="A18" s="183" t="s">
        <v>51</v>
      </c>
      <c r="B18" s="183" t="s">
        <v>118</v>
      </c>
      <c r="C18" s="4"/>
    </row>
    <row r="19" spans="1:3" ht="15.75">
      <c r="A19" s="183" t="s">
        <v>52</v>
      </c>
      <c r="B19" s="183" t="s">
        <v>107</v>
      </c>
      <c r="C19" s="4"/>
    </row>
    <row r="20" spans="1:3" ht="18.75" customHeight="1">
      <c r="A20" s="183" t="s">
        <v>53</v>
      </c>
      <c r="B20" s="183" t="s">
        <v>119</v>
      </c>
      <c r="C20" s="4"/>
    </row>
    <row r="21" spans="1:3" ht="15.75">
      <c r="A21" s="183" t="s">
        <v>56</v>
      </c>
      <c r="B21" s="183" t="s">
        <v>108</v>
      </c>
      <c r="C21" s="4"/>
    </row>
    <row r="22" spans="1:3" ht="15.75">
      <c r="A22" s="183" t="s">
        <v>60</v>
      </c>
      <c r="B22" s="183" t="s">
        <v>120</v>
      </c>
      <c r="C22" s="4"/>
    </row>
    <row r="23" spans="1:3" ht="15.75">
      <c r="A23" s="183" t="s">
        <v>61</v>
      </c>
      <c r="B23" s="183" t="s">
        <v>109</v>
      </c>
      <c r="C23" s="4"/>
    </row>
    <row r="24" spans="1:3" ht="15.75">
      <c r="A24" s="183" t="s">
        <v>62</v>
      </c>
      <c r="B24" s="183" t="s">
        <v>121</v>
      </c>
      <c r="C24" s="4"/>
    </row>
  </sheetData>
  <mergeCells count="1">
    <mergeCell ref="A7:B7"/>
  </mergeCells>
  <pageMargins left="0.5" right="0.55" top="0.984251969" bottom="0.984251969" header="0.4921259845" footer="0.4921259845"/>
  <pageSetup orientation="portrait" paperSize="9" scale="8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60"/>
  <sheetViews>
    <sheetView zoomScale="110" zoomScaleNormal="110" workbookViewId="0" topLeftCell="A1">
      <selection pane="topLeft" activeCell="G5" sqref="G5"/>
    </sheetView>
  </sheetViews>
  <sheetFormatPr defaultColWidth="8.1640625" defaultRowHeight="12.75"/>
  <cols>
    <col min="1" max="1" width="7.5" style="10" customWidth="1"/>
    <col min="2" max="2" width="9.16666666666667" style="10" bestFit="1" customWidth="1"/>
    <col min="3" max="3" width="43.8333333333333" style="10" customWidth="1"/>
    <col min="4" max="6" width="18.6666666666667" style="10" bestFit="1" customWidth="1"/>
    <col min="7" max="16384" width="8.16666666666667" style="10"/>
  </cols>
  <sheetData>
    <row r="1" ht="12.75">
      <c r="F1" s="11" t="s">
        <v>43</v>
      </c>
    </row>
    <row r="3" spans="2:6" ht="14.25" customHeight="1">
      <c r="B3" s="188" t="s">
        <v>122</v>
      </c>
      <c r="C3" s="188"/>
      <c r="D3" s="188"/>
      <c r="E3" s="188"/>
      <c r="F3" s="188"/>
    </row>
    <row r="5" ht="12.75">
      <c r="F5" s="11" t="s">
        <v>42</v>
      </c>
    </row>
    <row r="6" spans="2:6" ht="30" customHeight="1">
      <c r="B6" s="9" t="s">
        <v>40</v>
      </c>
      <c r="C6" s="12" t="s">
        <v>65</v>
      </c>
      <c r="D6" s="13" t="s">
        <v>124</v>
      </c>
      <c r="E6" s="13" t="s">
        <v>110</v>
      </c>
      <c r="F6" s="14" t="s">
        <v>125</v>
      </c>
    </row>
    <row r="7" spans="2:6" ht="12.75" customHeight="1">
      <c r="B7" s="15"/>
      <c r="C7" s="16"/>
      <c r="D7" s="17"/>
      <c r="E7" s="17"/>
      <c r="F7" s="18"/>
    </row>
    <row r="8" spans="2:6" ht="12.75" customHeight="1">
      <c r="B8" s="6">
        <v>301</v>
      </c>
      <c r="C8" s="19" t="s">
        <v>0</v>
      </c>
      <c r="D8" s="20">
        <v>100000</v>
      </c>
      <c r="E8" s="20">
        <v>100000</v>
      </c>
      <c r="F8" s="21">
        <v>100000</v>
      </c>
    </row>
    <row r="9" spans="2:6" ht="12.75">
      <c r="B9" s="6">
        <v>302</v>
      </c>
      <c r="C9" s="19" t="s">
        <v>1</v>
      </c>
      <c r="D9" s="20">
        <v>9000000</v>
      </c>
      <c r="E9" s="20">
        <v>9000000</v>
      </c>
      <c r="F9" s="21">
        <v>9000000</v>
      </c>
    </row>
    <row r="10" spans="2:6" ht="12.75">
      <c r="B10" s="6">
        <v>303</v>
      </c>
      <c r="C10" s="19" t="s">
        <v>2</v>
      </c>
      <c r="D10" s="20">
        <v>3400000</v>
      </c>
      <c r="E10" s="20">
        <v>3400000</v>
      </c>
      <c r="F10" s="21">
        <v>3400000</v>
      </c>
    </row>
    <row r="11" spans="2:6" ht="12.75">
      <c r="B11" s="6">
        <v>304</v>
      </c>
      <c r="C11" s="19" t="s">
        <v>36</v>
      </c>
      <c r="D11" s="20">
        <v>2500000</v>
      </c>
      <c r="E11" s="20">
        <v>2500000</v>
      </c>
      <c r="F11" s="21">
        <v>2500000</v>
      </c>
    </row>
    <row r="12" spans="2:6" ht="12.75">
      <c r="B12" s="6">
        <v>305</v>
      </c>
      <c r="C12" s="19" t="s">
        <v>3</v>
      </c>
      <c r="D12" s="20">
        <v>305000000</v>
      </c>
      <c r="E12" s="20">
        <v>305000000</v>
      </c>
      <c r="F12" s="21">
        <v>305000000</v>
      </c>
    </row>
    <row r="13" spans="2:6" ht="12.75">
      <c r="B13" s="6">
        <v>306</v>
      </c>
      <c r="C13" s="19" t="s">
        <v>4</v>
      </c>
      <c r="D13" s="20">
        <v>997476000</v>
      </c>
      <c r="E13" s="20">
        <v>1163752000</v>
      </c>
      <c r="F13" s="21">
        <v>1013752000</v>
      </c>
    </row>
    <row r="14" spans="2:6" ht="12.75">
      <c r="B14" s="6">
        <v>307</v>
      </c>
      <c r="C14" s="19" t="s">
        <v>5</v>
      </c>
      <c r="D14" s="20">
        <v>8634843041</v>
      </c>
      <c r="E14" s="20">
        <v>8966607816</v>
      </c>
      <c r="F14" s="21">
        <v>9274070117</v>
      </c>
    </row>
    <row r="15" spans="2:6" ht="12.75">
      <c r="B15" s="6">
        <v>308</v>
      </c>
      <c r="C15" s="19" t="s">
        <v>6</v>
      </c>
      <c r="D15" s="20">
        <v>850000</v>
      </c>
      <c r="E15" s="20">
        <v>850000</v>
      </c>
      <c r="F15" s="21">
        <v>850000</v>
      </c>
    </row>
    <row r="16" spans="2:6" ht="25.5">
      <c r="B16" s="6">
        <v>309</v>
      </c>
      <c r="C16" s="32" t="s">
        <v>149</v>
      </c>
      <c r="D16" s="20">
        <v>250000</v>
      </c>
      <c r="E16" s="20">
        <v>250000</v>
      </c>
      <c r="F16" s="21">
        <v>250000</v>
      </c>
    </row>
    <row r="17" spans="2:6" ht="12.75">
      <c r="B17" s="6">
        <v>312</v>
      </c>
      <c r="C17" s="19" t="s">
        <v>7</v>
      </c>
      <c r="D17" s="20">
        <v>10356163839</v>
      </c>
      <c r="E17" s="20">
        <v>8002923897</v>
      </c>
      <c r="F17" s="21">
        <v>6902923897</v>
      </c>
    </row>
    <row r="18" spans="2:6" ht="12.75">
      <c r="B18" s="6">
        <v>313</v>
      </c>
      <c r="C18" s="19" t="s">
        <v>8</v>
      </c>
      <c r="D18" s="20">
        <v>843687464541</v>
      </c>
      <c r="E18" s="20">
        <v>889145262655</v>
      </c>
      <c r="F18" s="21">
        <v>929399989737</v>
      </c>
    </row>
    <row r="19" spans="2:6" ht="12.75">
      <c r="B19" s="6">
        <v>314</v>
      </c>
      <c r="C19" s="19" t="s">
        <v>9</v>
      </c>
      <c r="D19" s="20">
        <v>13863336885</v>
      </c>
      <c r="E19" s="20">
        <v>14456281041</v>
      </c>
      <c r="F19" s="21">
        <v>14456281041</v>
      </c>
    </row>
    <row r="20" spans="2:6" ht="12.75">
      <c r="B20" s="6">
        <v>315</v>
      </c>
      <c r="C20" s="19" t="s">
        <v>10</v>
      </c>
      <c r="D20" s="20">
        <v>1525999999</v>
      </c>
      <c r="E20" s="20">
        <v>575999999</v>
      </c>
      <c r="F20" s="21">
        <v>575999999</v>
      </c>
    </row>
    <row r="21" spans="2:6" ht="12.75">
      <c r="B21" s="6">
        <v>317</v>
      </c>
      <c r="C21" s="19" t="s">
        <v>11</v>
      </c>
      <c r="D21" s="20">
        <v>2023000000</v>
      </c>
      <c r="E21" s="20">
        <v>123000000</v>
      </c>
      <c r="F21" s="21">
        <v>123000000</v>
      </c>
    </row>
    <row r="22" spans="2:6" ht="12.75">
      <c r="B22" s="6">
        <v>321</v>
      </c>
      <c r="C22" s="19" t="s">
        <v>37</v>
      </c>
      <c r="D22" s="20">
        <v>0</v>
      </c>
      <c r="E22" s="20">
        <v>0</v>
      </c>
      <c r="F22" s="21">
        <v>0</v>
      </c>
    </row>
    <row r="23" spans="2:6" ht="12.75">
      <c r="B23" s="6">
        <v>322</v>
      </c>
      <c r="C23" s="19" t="s">
        <v>12</v>
      </c>
      <c r="D23" s="20">
        <v>6974333333</v>
      </c>
      <c r="E23" s="20">
        <v>6574333333</v>
      </c>
      <c r="F23" s="21">
        <v>8874333333</v>
      </c>
    </row>
    <row r="24" spans="2:6" ht="12.75">
      <c r="B24" s="6">
        <v>327</v>
      </c>
      <c r="C24" s="19" t="s">
        <v>13</v>
      </c>
      <c r="D24" s="20">
        <v>3487000000</v>
      </c>
      <c r="E24" s="20">
        <v>3487000000</v>
      </c>
      <c r="F24" s="21">
        <v>3487000000</v>
      </c>
    </row>
    <row r="25" spans="2:6" ht="12.75">
      <c r="B25" s="6">
        <v>328</v>
      </c>
      <c r="C25" s="19" t="s">
        <v>14</v>
      </c>
      <c r="D25" s="20">
        <v>1110000000</v>
      </c>
      <c r="E25" s="20">
        <v>1040000000</v>
      </c>
      <c r="F25" s="21">
        <v>1040000000</v>
      </c>
    </row>
    <row r="26" spans="2:6" ht="12.75">
      <c r="B26" s="6">
        <v>329</v>
      </c>
      <c r="C26" s="19" t="s">
        <v>15</v>
      </c>
      <c r="D26" s="20">
        <v>6634300000</v>
      </c>
      <c r="E26" s="20">
        <v>4634300000</v>
      </c>
      <c r="F26" s="21">
        <v>4634300000</v>
      </c>
    </row>
    <row r="27" spans="2:6" ht="12.75">
      <c r="B27" s="6">
        <v>333</v>
      </c>
      <c r="C27" s="19" t="s">
        <v>16</v>
      </c>
      <c r="D27" s="20">
        <v>97568600</v>
      </c>
      <c r="E27" s="20">
        <v>57568600</v>
      </c>
      <c r="F27" s="21">
        <v>57568600</v>
      </c>
    </row>
    <row r="28" spans="2:6" ht="12.75">
      <c r="B28" s="6">
        <v>334</v>
      </c>
      <c r="C28" s="19" t="s">
        <v>17</v>
      </c>
      <c r="D28" s="20">
        <v>180415111</v>
      </c>
      <c r="E28" s="20">
        <v>180415111</v>
      </c>
      <c r="F28" s="21">
        <v>180415111</v>
      </c>
    </row>
    <row r="29" spans="2:6" ht="12.75">
      <c r="B29" s="6">
        <v>335</v>
      </c>
      <c r="C29" s="19" t="s">
        <v>18</v>
      </c>
      <c r="D29" s="20">
        <v>157290939</v>
      </c>
      <c r="E29" s="20">
        <v>107290939</v>
      </c>
      <c r="F29" s="21">
        <v>107290939</v>
      </c>
    </row>
    <row r="30" spans="2:6" ht="12.75">
      <c r="B30" s="6">
        <v>336</v>
      </c>
      <c r="C30" s="19" t="s">
        <v>19</v>
      </c>
      <c r="D30" s="20">
        <v>4105531928</v>
      </c>
      <c r="E30" s="20">
        <v>4175118044</v>
      </c>
      <c r="F30" s="21">
        <v>4328118044</v>
      </c>
    </row>
    <row r="31" spans="2:6" ht="12.75">
      <c r="B31" s="6">
        <v>343</v>
      </c>
      <c r="C31" s="19" t="s">
        <v>20</v>
      </c>
      <c r="D31" s="20">
        <v>0</v>
      </c>
      <c r="E31" s="20">
        <v>0</v>
      </c>
      <c r="F31" s="21">
        <v>0</v>
      </c>
    </row>
    <row r="32" spans="2:6" ht="12.75">
      <c r="B32" s="6">
        <v>344</v>
      </c>
      <c r="C32" s="19" t="s">
        <v>21</v>
      </c>
      <c r="D32" s="20">
        <v>282600000</v>
      </c>
      <c r="E32" s="20">
        <v>282600000</v>
      </c>
      <c r="F32" s="21">
        <v>282600000</v>
      </c>
    </row>
    <row r="33" spans="2:6" ht="12.75">
      <c r="B33" s="6">
        <v>345</v>
      </c>
      <c r="C33" s="19" t="s">
        <v>22</v>
      </c>
      <c r="D33" s="20">
        <v>1400000</v>
      </c>
      <c r="E33" s="20">
        <v>1400000</v>
      </c>
      <c r="F33" s="21">
        <v>1400000</v>
      </c>
    </row>
    <row r="34" spans="2:6" ht="12.75">
      <c r="B34" s="6">
        <v>346</v>
      </c>
      <c r="C34" s="19" t="s">
        <v>23</v>
      </c>
      <c r="D34" s="20">
        <v>1670000000</v>
      </c>
      <c r="E34" s="20">
        <v>1670000000</v>
      </c>
      <c r="F34" s="21">
        <v>1670000000</v>
      </c>
    </row>
    <row r="35" spans="2:6" ht="12.75">
      <c r="B35" s="6">
        <v>348</v>
      </c>
      <c r="C35" s="19" t="s">
        <v>24</v>
      </c>
      <c r="D35" s="20">
        <v>262381000</v>
      </c>
      <c r="E35" s="20">
        <v>262381000</v>
      </c>
      <c r="F35" s="21">
        <v>262381000</v>
      </c>
    </row>
    <row r="36" spans="2:6" ht="12.75">
      <c r="B36" s="6">
        <v>349</v>
      </c>
      <c r="C36" s="19" t="s">
        <v>25</v>
      </c>
      <c r="D36" s="20">
        <v>566643800</v>
      </c>
      <c r="E36" s="20">
        <v>466643800</v>
      </c>
      <c r="F36" s="21">
        <v>466643800</v>
      </c>
    </row>
    <row r="37" spans="2:6" ht="12.75">
      <c r="B37" s="6">
        <v>353</v>
      </c>
      <c r="C37" s="19" t="s">
        <v>26</v>
      </c>
      <c r="D37" s="20">
        <v>14100000</v>
      </c>
      <c r="E37" s="20">
        <v>14100000</v>
      </c>
      <c r="F37" s="21">
        <v>14100000</v>
      </c>
    </row>
    <row r="38" spans="2:6" ht="12.75">
      <c r="B38" s="6">
        <v>355</v>
      </c>
      <c r="C38" s="19" t="s">
        <v>35</v>
      </c>
      <c r="D38" s="20">
        <v>0</v>
      </c>
      <c r="E38" s="20">
        <v>0</v>
      </c>
      <c r="F38" s="21">
        <v>0</v>
      </c>
    </row>
    <row r="39" spans="2:6" ht="12.75">
      <c r="B39" s="6">
        <v>358</v>
      </c>
      <c r="C39" s="19" t="s">
        <v>27</v>
      </c>
      <c r="D39" s="20">
        <v>0</v>
      </c>
      <c r="E39" s="20">
        <v>0</v>
      </c>
      <c r="F39" s="21">
        <v>0</v>
      </c>
    </row>
    <row r="40" spans="2:6" ht="12.75">
      <c r="B40" s="6">
        <v>359</v>
      </c>
      <c r="C40" s="19" t="s">
        <v>57</v>
      </c>
      <c r="D40" s="20">
        <v>0</v>
      </c>
      <c r="E40" s="20">
        <v>0</v>
      </c>
      <c r="F40" s="21">
        <v>0</v>
      </c>
    </row>
    <row r="41" spans="2:6" ht="12.75">
      <c r="B41" s="6">
        <v>361</v>
      </c>
      <c r="C41" s="19" t="s">
        <v>38</v>
      </c>
      <c r="D41" s="20">
        <v>0</v>
      </c>
      <c r="E41" s="20">
        <v>0</v>
      </c>
      <c r="F41" s="21">
        <v>0</v>
      </c>
    </row>
    <row r="42" spans="2:6" ht="12.75">
      <c r="B42" s="6">
        <v>362</v>
      </c>
      <c r="C42" s="19" t="s">
        <v>63</v>
      </c>
      <c r="D42" s="20">
        <v>13000000</v>
      </c>
      <c r="E42" s="20">
        <v>13000000</v>
      </c>
      <c r="F42" s="21">
        <v>13000000</v>
      </c>
    </row>
    <row r="43" spans="2:6" ht="12.75">
      <c r="B43" s="6">
        <v>364</v>
      </c>
      <c r="C43" s="19" t="s">
        <v>103</v>
      </c>
      <c r="D43" s="20">
        <v>200000</v>
      </c>
      <c r="E43" s="20">
        <v>200000</v>
      </c>
      <c r="F43" s="21">
        <v>200000</v>
      </c>
    </row>
    <row r="44" spans="2:6" ht="25.5">
      <c r="B44" s="6">
        <v>371</v>
      </c>
      <c r="C44" s="23" t="s">
        <v>54</v>
      </c>
      <c r="D44" s="20">
        <v>35000</v>
      </c>
      <c r="E44" s="20">
        <v>35000</v>
      </c>
      <c r="F44" s="21">
        <v>35000</v>
      </c>
    </row>
    <row r="45" spans="2:6" ht="12.75">
      <c r="B45" s="6">
        <v>372</v>
      </c>
      <c r="C45" s="19" t="s">
        <v>28</v>
      </c>
      <c r="D45" s="20">
        <v>5000000</v>
      </c>
      <c r="E45" s="20">
        <v>5000000</v>
      </c>
      <c r="F45" s="21">
        <v>5000000</v>
      </c>
    </row>
    <row r="46" spans="2:6" ht="12.75">
      <c r="B46" s="6">
        <v>373</v>
      </c>
      <c r="C46" s="19" t="s">
        <v>55</v>
      </c>
      <c r="D46" s="20">
        <v>0</v>
      </c>
      <c r="E46" s="20">
        <v>0</v>
      </c>
      <c r="F46" s="21">
        <v>0</v>
      </c>
    </row>
    <row r="47" spans="2:6" ht="12.75">
      <c r="B47" s="6">
        <v>374</v>
      </c>
      <c r="C47" s="19" t="s">
        <v>29</v>
      </c>
      <c r="D47" s="20">
        <v>40000000</v>
      </c>
      <c r="E47" s="20">
        <v>40000000</v>
      </c>
      <c r="F47" s="21">
        <v>40000000</v>
      </c>
    </row>
    <row r="48" spans="2:6" ht="12.75">
      <c r="B48" s="6">
        <v>375</v>
      </c>
      <c r="C48" s="19" t="s">
        <v>30</v>
      </c>
      <c r="D48" s="20">
        <v>236161000</v>
      </c>
      <c r="E48" s="20">
        <v>236161000</v>
      </c>
      <c r="F48" s="21">
        <v>236161000</v>
      </c>
    </row>
    <row r="49" spans="2:6" ht="12.75">
      <c r="B49" s="6">
        <v>376</v>
      </c>
      <c r="C49" s="19" t="s">
        <v>41</v>
      </c>
      <c r="D49" s="20">
        <v>86486562</v>
      </c>
      <c r="E49" s="20">
        <v>86486562</v>
      </c>
      <c r="F49" s="21">
        <v>86486562</v>
      </c>
    </row>
    <row r="50" spans="2:6" ht="12.75">
      <c r="B50" s="6">
        <v>377</v>
      </c>
      <c r="C50" s="19" t="s">
        <v>39</v>
      </c>
      <c r="D50" s="20">
        <v>0</v>
      </c>
      <c r="E50" s="20">
        <v>0</v>
      </c>
      <c r="F50" s="21">
        <v>0</v>
      </c>
    </row>
    <row r="51" spans="2:6" ht="25.5">
      <c r="B51" s="6">
        <v>378</v>
      </c>
      <c r="C51" s="23" t="s">
        <v>58</v>
      </c>
      <c r="D51" s="20">
        <v>500000</v>
      </c>
      <c r="E51" s="20">
        <v>500000</v>
      </c>
      <c r="F51" s="21">
        <v>500000</v>
      </c>
    </row>
    <row r="52" spans="2:6" ht="12.75">
      <c r="B52" s="6">
        <v>381</v>
      </c>
      <c r="C52" s="19" t="s">
        <v>31</v>
      </c>
      <c r="D52" s="20">
        <v>964000</v>
      </c>
      <c r="E52" s="20">
        <v>964000</v>
      </c>
      <c r="F52" s="21">
        <v>964000</v>
      </c>
    </row>
    <row r="53" spans="2:6" ht="12.75">
      <c r="B53" s="6">
        <v>396</v>
      </c>
      <c r="C53" s="19" t="s">
        <v>32</v>
      </c>
      <c r="D53" s="20">
        <v>0</v>
      </c>
      <c r="E53" s="20">
        <v>0</v>
      </c>
      <c r="F53" s="21">
        <v>0</v>
      </c>
    </row>
    <row r="54" spans="2:6" ht="12.75">
      <c r="B54" s="6">
        <v>397</v>
      </c>
      <c r="C54" s="19" t="s">
        <v>33</v>
      </c>
      <c r="D54" s="20">
        <v>4608500000</v>
      </c>
      <c r="E54" s="20">
        <v>4910500000</v>
      </c>
      <c r="F54" s="21">
        <v>5036500000</v>
      </c>
    </row>
    <row r="55" spans="2:6" ht="12.75">
      <c r="B55" s="6">
        <v>398</v>
      </c>
      <c r="C55" s="19" t="s">
        <v>34</v>
      </c>
      <c r="D55" s="20">
        <v>1055338775800</v>
      </c>
      <c r="E55" s="20">
        <v>1080110170800</v>
      </c>
      <c r="F55" s="21">
        <v>1130028262800</v>
      </c>
    </row>
    <row r="56" spans="2:6" ht="12.75">
      <c r="B56" s="7"/>
      <c r="C56" s="19"/>
      <c r="D56" s="20"/>
      <c r="E56" s="20"/>
      <c r="F56" s="21"/>
    </row>
    <row r="57" spans="2:6" ht="12.75">
      <c r="B57" s="7"/>
      <c r="C57" s="19"/>
      <c r="D57" s="20"/>
      <c r="E57" s="20"/>
      <c r="F57" s="21"/>
    </row>
    <row r="58" spans="2:6" ht="17.25" customHeight="1">
      <c r="B58" s="8"/>
      <c r="C58" s="24" t="s">
        <v>127</v>
      </c>
      <c r="D58" s="24">
        <v>1967282571378</v>
      </c>
      <c r="E58" s="24">
        <v>2031111095597</v>
      </c>
      <c r="F58" s="25">
        <v>2122920376980</v>
      </c>
    </row>
    <row r="60" spans="2:3" ht="12.75">
      <c r="B60" s="186" t="s">
        <v>154</v>
      </c>
      <c r="C60" s="119"/>
    </row>
  </sheetData>
  <mergeCells count="1">
    <mergeCell ref="B3:F3"/>
  </mergeCells>
  <printOptions horizontalCentered="1"/>
  <pageMargins left="0.7" right="0.7" top="0.75" bottom="0.75" header="0.3" footer="0.3"/>
  <pageSetup orientation="portrait" paperSize="9" scale="8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62"/>
  <sheetViews>
    <sheetView workbookViewId="0" topLeftCell="A10">
      <selection pane="topLeft" activeCell="H16" sqref="H16"/>
    </sheetView>
  </sheetViews>
  <sheetFormatPr defaultRowHeight="12.75"/>
  <cols>
    <col min="1" max="1" width="9.33333333333333" style="10"/>
    <col min="2" max="2" width="9.16666666666667" style="10" bestFit="1" customWidth="1"/>
    <col min="3" max="3" width="43.8333333333333" style="10" customWidth="1"/>
    <col min="4" max="6" width="18.6666666666667" style="10" bestFit="1" customWidth="1"/>
    <col min="7" max="16384" width="9.33333333333333" style="10"/>
  </cols>
  <sheetData>
    <row r="1" spans="4:6" ht="12.75">
      <c r="D1" s="22"/>
      <c r="F1" s="11" t="s">
        <v>46</v>
      </c>
    </row>
    <row r="3" spans="2:6" ht="14.25" customHeight="1">
      <c r="B3" s="188" t="s">
        <v>123</v>
      </c>
      <c r="C3" s="188"/>
      <c r="D3" s="188"/>
      <c r="E3" s="188"/>
      <c r="F3" s="188"/>
    </row>
    <row r="4" spans="5:6" ht="12.75">
      <c r="E4" s="22"/>
      <c r="F4" s="22"/>
    </row>
    <row r="5" ht="12.75">
      <c r="F5" s="11" t="s">
        <v>42</v>
      </c>
    </row>
    <row r="6" spans="2:6" ht="31.5" customHeight="1">
      <c r="B6" s="9" t="s">
        <v>40</v>
      </c>
      <c r="C6" s="12" t="s">
        <v>65</v>
      </c>
      <c r="D6" s="13" t="s">
        <v>124</v>
      </c>
      <c r="E6" s="13" t="s">
        <v>110</v>
      </c>
      <c r="F6" s="14" t="s">
        <v>125</v>
      </c>
    </row>
    <row r="7" spans="2:6" ht="12.75" customHeight="1">
      <c r="B7" s="15"/>
      <c r="C7" s="16"/>
      <c r="D7" s="17"/>
      <c r="E7" s="17"/>
      <c r="F7" s="18"/>
    </row>
    <row r="8" spans="2:6" ht="12.75">
      <c r="B8" s="6">
        <v>301</v>
      </c>
      <c r="C8" s="19" t="s">
        <v>0</v>
      </c>
      <c r="D8" s="20">
        <v>446453431</v>
      </c>
      <c r="E8" s="20">
        <v>446453431</v>
      </c>
      <c r="F8" s="21">
        <v>446453431</v>
      </c>
    </row>
    <row r="9" spans="2:6" ht="12.75">
      <c r="B9" s="6">
        <v>302</v>
      </c>
      <c r="C9" s="19" t="s">
        <v>1</v>
      </c>
      <c r="D9" s="20">
        <v>1756556800</v>
      </c>
      <c r="E9" s="20">
        <v>1656556800</v>
      </c>
      <c r="F9" s="21">
        <v>1656556800</v>
      </c>
    </row>
    <row r="10" spans="2:6" ht="12.75">
      <c r="B10" s="6">
        <v>303</v>
      </c>
      <c r="C10" s="19" t="s">
        <v>2</v>
      </c>
      <c r="D10" s="20">
        <v>747422218</v>
      </c>
      <c r="E10" s="20">
        <v>752343218</v>
      </c>
      <c r="F10" s="21">
        <v>748243218</v>
      </c>
    </row>
    <row r="11" spans="2:6" ht="12.75">
      <c r="B11" s="6">
        <v>304</v>
      </c>
      <c r="C11" s="19" t="s">
        <v>36</v>
      </c>
      <c r="D11" s="20">
        <v>1388676794</v>
      </c>
      <c r="E11" s="20">
        <v>1371142502</v>
      </c>
      <c r="F11" s="21">
        <v>1371142502</v>
      </c>
    </row>
    <row r="12" spans="2:6" ht="12.75">
      <c r="B12" s="6">
        <v>305</v>
      </c>
      <c r="C12" s="19" t="s">
        <v>3</v>
      </c>
      <c r="D12" s="20">
        <v>2837829858</v>
      </c>
      <c r="E12" s="20">
        <v>2827829858</v>
      </c>
      <c r="F12" s="21">
        <v>2827829858</v>
      </c>
    </row>
    <row r="13" spans="2:6" ht="12.75">
      <c r="B13" s="6">
        <v>306</v>
      </c>
      <c r="C13" s="19" t="s">
        <v>4</v>
      </c>
      <c r="D13" s="20">
        <v>10440096581</v>
      </c>
      <c r="E13" s="20">
        <v>10853805829</v>
      </c>
      <c r="F13" s="21">
        <v>10422750012</v>
      </c>
    </row>
    <row r="14" spans="2:6" ht="12.75">
      <c r="B14" s="6">
        <v>307</v>
      </c>
      <c r="C14" s="19" t="s">
        <v>5</v>
      </c>
      <c r="D14" s="20">
        <v>175794357851</v>
      </c>
      <c r="E14" s="20">
        <v>214900000000</v>
      </c>
      <c r="F14" s="21">
        <v>237800000000</v>
      </c>
    </row>
    <row r="15" spans="2:6" ht="12.75">
      <c r="B15" s="6">
        <v>308</v>
      </c>
      <c r="C15" s="19" t="s">
        <v>6</v>
      </c>
      <c r="D15" s="20">
        <v>480141486</v>
      </c>
      <c r="E15" s="20">
        <v>410141486</v>
      </c>
      <c r="F15" s="21">
        <v>410141486</v>
      </c>
    </row>
    <row r="16" spans="2:6" ht="25.5">
      <c r="B16" s="6">
        <v>309</v>
      </c>
      <c r="C16" s="32" t="s">
        <v>149</v>
      </c>
      <c r="D16" s="20">
        <v>216105382</v>
      </c>
      <c r="E16" s="20">
        <v>205844029</v>
      </c>
      <c r="F16" s="21">
        <v>205844029</v>
      </c>
    </row>
    <row r="17" spans="2:6" ht="12.75">
      <c r="B17" s="6">
        <v>312</v>
      </c>
      <c r="C17" s="19" t="s">
        <v>7</v>
      </c>
      <c r="D17" s="20">
        <v>27580919068</v>
      </c>
      <c r="E17" s="20">
        <v>25777271708</v>
      </c>
      <c r="F17" s="21">
        <v>24953984428</v>
      </c>
    </row>
    <row r="18" spans="2:6" ht="12.75">
      <c r="B18" s="6">
        <v>313</v>
      </c>
      <c r="C18" s="19" t="s">
        <v>8</v>
      </c>
      <c r="D18" s="20">
        <v>977909610062</v>
      </c>
      <c r="E18" s="20">
        <v>1009451235161</v>
      </c>
      <c r="F18" s="21">
        <v>1031925335161</v>
      </c>
    </row>
    <row r="19" spans="2:6" ht="12.75">
      <c r="B19" s="6">
        <v>314</v>
      </c>
      <c r="C19" s="19" t="s">
        <v>9</v>
      </c>
      <c r="D19" s="20">
        <v>112491291522</v>
      </c>
      <c r="E19" s="20">
        <v>113150752417</v>
      </c>
      <c r="F19" s="21">
        <v>112753259205</v>
      </c>
    </row>
    <row r="20" spans="2:6" ht="12.75">
      <c r="B20" s="6">
        <v>315</v>
      </c>
      <c r="C20" s="19" t="s">
        <v>10</v>
      </c>
      <c r="D20" s="20">
        <v>5346832600</v>
      </c>
      <c r="E20" s="20">
        <v>3903102418</v>
      </c>
      <c r="F20" s="21">
        <v>3903102418</v>
      </c>
    </row>
    <row r="21" spans="2:6" ht="12.75">
      <c r="B21" s="6">
        <v>317</v>
      </c>
      <c r="C21" s="19" t="s">
        <v>11</v>
      </c>
      <c r="D21" s="20">
        <v>6673983271</v>
      </c>
      <c r="E21" s="20">
        <v>4586420210</v>
      </c>
      <c r="F21" s="21">
        <v>4586420210</v>
      </c>
    </row>
    <row r="22" spans="2:6" ht="12.75">
      <c r="B22" s="6">
        <v>321</v>
      </c>
      <c r="C22" s="19" t="s">
        <v>37</v>
      </c>
      <c r="D22" s="20">
        <v>4900000000</v>
      </c>
      <c r="E22" s="20">
        <v>4600000000</v>
      </c>
      <c r="F22" s="21">
        <v>4600000000</v>
      </c>
    </row>
    <row r="23" spans="2:6" ht="12.75">
      <c r="B23" s="6">
        <v>322</v>
      </c>
      <c r="C23" s="19" t="s">
        <v>12</v>
      </c>
      <c r="D23" s="20">
        <v>54205145807</v>
      </c>
      <c r="E23" s="20">
        <v>57380070761</v>
      </c>
      <c r="F23" s="21">
        <v>72379082761</v>
      </c>
    </row>
    <row r="24" spans="2:6" ht="12.75">
      <c r="B24" s="6">
        <v>327</v>
      </c>
      <c r="C24" s="19" t="s">
        <v>13</v>
      </c>
      <c r="D24" s="20">
        <v>91583180678</v>
      </c>
      <c r="E24" s="20">
        <v>38831248828</v>
      </c>
      <c r="F24" s="21">
        <v>42790141717</v>
      </c>
    </row>
    <row r="25" spans="2:6" ht="12.75">
      <c r="B25" s="6">
        <v>328</v>
      </c>
      <c r="C25" s="19" t="s">
        <v>14</v>
      </c>
      <c r="D25" s="20">
        <v>3410950938</v>
      </c>
      <c r="E25" s="20">
        <v>2675950938</v>
      </c>
      <c r="F25" s="21">
        <v>2650950938</v>
      </c>
    </row>
    <row r="26" spans="2:6" ht="12.75">
      <c r="B26" s="6">
        <v>329</v>
      </c>
      <c r="C26" s="19" t="s">
        <v>15</v>
      </c>
      <c r="D26" s="20">
        <v>26532848623</v>
      </c>
      <c r="E26" s="20">
        <v>20542267099</v>
      </c>
      <c r="F26" s="21">
        <v>20542267099</v>
      </c>
    </row>
    <row r="27" spans="2:6" ht="12.75">
      <c r="B27" s="6">
        <v>333</v>
      </c>
      <c r="C27" s="19" t="s">
        <v>16</v>
      </c>
      <c r="D27" s="20">
        <v>261127913124</v>
      </c>
      <c r="E27" s="20">
        <v>255011674448</v>
      </c>
      <c r="F27" s="21">
        <v>255011674448</v>
      </c>
    </row>
    <row r="28" spans="2:6" ht="12.75">
      <c r="B28" s="6">
        <v>334</v>
      </c>
      <c r="C28" s="19" t="s">
        <v>17</v>
      </c>
      <c r="D28" s="20">
        <v>17755365013</v>
      </c>
      <c r="E28" s="20">
        <v>17215294863</v>
      </c>
      <c r="F28" s="21">
        <v>16910793293</v>
      </c>
    </row>
    <row r="29" spans="2:6" ht="12.75">
      <c r="B29" s="6">
        <v>335</v>
      </c>
      <c r="C29" s="19" t="s">
        <v>18</v>
      </c>
      <c r="D29" s="20">
        <v>11025920506</v>
      </c>
      <c r="E29" s="20">
        <v>8345920506</v>
      </c>
      <c r="F29" s="21">
        <v>8350420506</v>
      </c>
    </row>
    <row r="30" spans="2:6" ht="12.75">
      <c r="B30" s="6">
        <v>336</v>
      </c>
      <c r="C30" s="19" t="s">
        <v>19</v>
      </c>
      <c r="D30" s="20">
        <v>38543974157</v>
      </c>
      <c r="E30" s="20">
        <v>38043974157</v>
      </c>
      <c r="F30" s="21">
        <v>38658974157</v>
      </c>
    </row>
    <row r="31" spans="2:6" ht="12.75">
      <c r="B31" s="6">
        <v>343</v>
      </c>
      <c r="C31" s="19" t="s">
        <v>20</v>
      </c>
      <c r="D31" s="20">
        <v>205451989</v>
      </c>
      <c r="E31" s="20">
        <v>188851989</v>
      </c>
      <c r="F31" s="21">
        <v>188851989</v>
      </c>
    </row>
    <row r="32" spans="2:6" ht="12.75">
      <c r="B32" s="6">
        <v>344</v>
      </c>
      <c r="C32" s="19" t="s">
        <v>21</v>
      </c>
      <c r="D32" s="20">
        <v>233907009</v>
      </c>
      <c r="E32" s="20">
        <v>224407009</v>
      </c>
      <c r="F32" s="21">
        <v>224407009</v>
      </c>
    </row>
    <row r="33" spans="2:6" ht="12.75">
      <c r="B33" s="6">
        <v>345</v>
      </c>
      <c r="C33" s="19" t="s">
        <v>22</v>
      </c>
      <c r="D33" s="20">
        <v>1070764387</v>
      </c>
      <c r="E33" s="20">
        <v>1087966047</v>
      </c>
      <c r="F33" s="21">
        <v>1118966047</v>
      </c>
    </row>
    <row r="34" spans="2:6" ht="12.75">
      <c r="B34" s="6">
        <v>346</v>
      </c>
      <c r="C34" s="19" t="s">
        <v>23</v>
      </c>
      <c r="D34" s="20">
        <v>4349245584</v>
      </c>
      <c r="E34" s="20">
        <v>4264245584</v>
      </c>
      <c r="F34" s="21">
        <v>4244245584</v>
      </c>
    </row>
    <row r="35" spans="2:6" ht="12.75">
      <c r="B35" s="6">
        <v>348</v>
      </c>
      <c r="C35" s="19" t="s">
        <v>24</v>
      </c>
      <c r="D35" s="20">
        <v>214721977</v>
      </c>
      <c r="E35" s="20">
        <v>213221977</v>
      </c>
      <c r="F35" s="21">
        <v>213221977</v>
      </c>
    </row>
    <row r="36" spans="2:6" ht="12.75">
      <c r="B36" s="6">
        <v>349</v>
      </c>
      <c r="C36" s="19" t="s">
        <v>25</v>
      </c>
      <c r="D36" s="20">
        <v>352418453</v>
      </c>
      <c r="E36" s="20">
        <v>336418453</v>
      </c>
      <c r="F36" s="21">
        <v>336418453</v>
      </c>
    </row>
    <row r="37" spans="2:6" ht="12.75">
      <c r="B37" s="6">
        <v>353</v>
      </c>
      <c r="C37" s="19" t="s">
        <v>26</v>
      </c>
      <c r="D37" s="20">
        <v>324377462</v>
      </c>
      <c r="E37" s="20">
        <v>307377462</v>
      </c>
      <c r="F37" s="21">
        <v>307377462</v>
      </c>
    </row>
    <row r="38" spans="2:6" ht="12.75">
      <c r="B38" s="6">
        <v>355</v>
      </c>
      <c r="C38" s="19" t="s">
        <v>35</v>
      </c>
      <c r="D38" s="20">
        <v>228187368</v>
      </c>
      <c r="E38" s="20">
        <v>223463868</v>
      </c>
      <c r="F38" s="21">
        <v>223463868</v>
      </c>
    </row>
    <row r="39" spans="2:6" ht="12.75">
      <c r="B39" s="6">
        <v>358</v>
      </c>
      <c r="C39" s="19" t="s">
        <v>27</v>
      </c>
      <c r="D39" s="20">
        <v>238404723</v>
      </c>
      <c r="E39" s="20">
        <v>228304723</v>
      </c>
      <c r="F39" s="21">
        <v>226804723</v>
      </c>
    </row>
    <row r="40" spans="2:6" ht="12.75">
      <c r="B40" s="6">
        <v>359</v>
      </c>
      <c r="C40" s="19" t="s">
        <v>57</v>
      </c>
      <c r="D40" s="20">
        <v>26794002</v>
      </c>
      <c r="E40" s="20">
        <v>26794002</v>
      </c>
      <c r="F40" s="21">
        <v>26794002</v>
      </c>
    </row>
    <row r="41" spans="2:6" ht="12.75">
      <c r="B41" s="6">
        <v>361</v>
      </c>
      <c r="C41" s="19" t="s">
        <v>38</v>
      </c>
      <c r="D41" s="20">
        <v>8142170393</v>
      </c>
      <c r="E41" s="20">
        <v>7642170393</v>
      </c>
      <c r="F41" s="21">
        <v>7642170393</v>
      </c>
    </row>
    <row r="42" spans="2:6" ht="12.75">
      <c r="B42" s="6">
        <v>362</v>
      </c>
      <c r="C42" s="19" t="s">
        <v>63</v>
      </c>
      <c r="D42" s="20">
        <v>8257248844</v>
      </c>
      <c r="E42" s="20">
        <v>8257248844</v>
      </c>
      <c r="F42" s="21">
        <v>8257248844</v>
      </c>
    </row>
    <row r="43" spans="2:6" ht="12.75">
      <c r="B43" s="6">
        <v>364</v>
      </c>
      <c r="C43" s="19" t="s">
        <v>103</v>
      </c>
      <c r="D43" s="20">
        <v>1970814150</v>
      </c>
      <c r="E43" s="20">
        <v>1970814150</v>
      </c>
      <c r="F43" s="21">
        <v>1970814150</v>
      </c>
    </row>
    <row r="44" spans="2:6" ht="25.5">
      <c r="B44" s="6">
        <v>371</v>
      </c>
      <c r="C44" s="23" t="s">
        <v>54</v>
      </c>
      <c r="D44" s="20">
        <v>41289930</v>
      </c>
      <c r="E44" s="20">
        <v>43552832</v>
      </c>
      <c r="F44" s="21">
        <v>43552832</v>
      </c>
    </row>
    <row r="45" spans="2:6" ht="12.75">
      <c r="B45" s="6">
        <v>372</v>
      </c>
      <c r="C45" s="19" t="s">
        <v>28</v>
      </c>
      <c r="D45" s="20">
        <v>82621808</v>
      </c>
      <c r="E45" s="20">
        <v>79771808</v>
      </c>
      <c r="F45" s="21">
        <v>79771808</v>
      </c>
    </row>
    <row r="46" spans="2:6" ht="12.75">
      <c r="B46" s="6">
        <v>373</v>
      </c>
      <c r="C46" s="19" t="s">
        <v>55</v>
      </c>
      <c r="D46" s="20">
        <v>0</v>
      </c>
      <c r="E46" s="20">
        <v>0</v>
      </c>
      <c r="F46" s="21">
        <v>0</v>
      </c>
    </row>
    <row r="47" spans="2:6" ht="12.75">
      <c r="B47" s="6">
        <v>374</v>
      </c>
      <c r="C47" s="19" t="s">
        <v>29</v>
      </c>
      <c r="D47" s="20">
        <v>5286219485</v>
      </c>
      <c r="E47" s="20">
        <v>5586219485</v>
      </c>
      <c r="F47" s="21">
        <v>8686219485</v>
      </c>
    </row>
    <row r="48" spans="2:6" ht="12.75">
      <c r="B48" s="6">
        <v>375</v>
      </c>
      <c r="C48" s="19" t="s">
        <v>30</v>
      </c>
      <c r="D48" s="20">
        <v>593971563</v>
      </c>
      <c r="E48" s="20">
        <v>584682286</v>
      </c>
      <c r="F48" s="21">
        <v>587886918</v>
      </c>
    </row>
    <row r="49" spans="2:6" ht="12.75">
      <c r="B49" s="6">
        <v>376</v>
      </c>
      <c r="C49" s="19" t="s">
        <v>41</v>
      </c>
      <c r="D49" s="20">
        <v>593108093</v>
      </c>
      <c r="E49" s="20">
        <v>601545954</v>
      </c>
      <c r="F49" s="21">
        <v>609862542</v>
      </c>
    </row>
    <row r="50" spans="2:6" ht="12.75">
      <c r="B50" s="6">
        <v>377</v>
      </c>
      <c r="C50" s="19" t="s">
        <v>39</v>
      </c>
      <c r="D50" s="20">
        <v>5577248445</v>
      </c>
      <c r="E50" s="20">
        <v>5197248445</v>
      </c>
      <c r="F50" s="21">
        <v>5287248445</v>
      </c>
    </row>
    <row r="51" spans="2:6" ht="25.5">
      <c r="B51" s="6">
        <v>378</v>
      </c>
      <c r="C51" s="23" t="s">
        <v>58</v>
      </c>
      <c r="D51" s="20">
        <v>847725660</v>
      </c>
      <c r="E51" s="20">
        <v>1016823741</v>
      </c>
      <c r="F51" s="21">
        <v>1274161876</v>
      </c>
    </row>
    <row r="52" spans="2:6" ht="12.75">
      <c r="B52" s="6">
        <v>381</v>
      </c>
      <c r="C52" s="19" t="s">
        <v>31</v>
      </c>
      <c r="D52" s="20">
        <v>673573450</v>
      </c>
      <c r="E52" s="20">
        <v>673573450</v>
      </c>
      <c r="F52" s="21">
        <v>673573450</v>
      </c>
    </row>
    <row r="53" spans="2:6" ht="12.75">
      <c r="B53" s="6">
        <v>396</v>
      </c>
      <c r="C53" s="19" t="s">
        <v>32</v>
      </c>
      <c r="D53" s="20">
        <v>109966880286</v>
      </c>
      <c r="E53" s="20">
        <v>121966880286</v>
      </c>
      <c r="F53" s="21">
        <v>139966880286</v>
      </c>
    </row>
    <row r="54" spans="2:6" ht="12.75">
      <c r="B54" s="6">
        <v>397</v>
      </c>
      <c r="C54" s="19" t="s">
        <v>33</v>
      </c>
      <c r="D54" s="20">
        <v>10000000</v>
      </c>
      <c r="E54" s="20">
        <v>10000000</v>
      </c>
      <c r="F54" s="21">
        <v>10000000</v>
      </c>
    </row>
    <row r="55" spans="2:6" ht="12.75">
      <c r="B55" s="6">
        <v>398</v>
      </c>
      <c r="C55" s="19" t="s">
        <v>34</v>
      </c>
      <c r="D55" s="20">
        <v>270799850547</v>
      </c>
      <c r="E55" s="20">
        <v>298440212142</v>
      </c>
      <c r="F55" s="21">
        <v>315815067160</v>
      </c>
    </row>
    <row r="56" spans="2:6" ht="12.75">
      <c r="B56" s="7"/>
      <c r="C56" s="19"/>
      <c r="D56" s="20"/>
      <c r="E56" s="20"/>
      <c r="F56" s="21"/>
    </row>
    <row r="57" spans="2:6" ht="12.75">
      <c r="B57" s="7"/>
      <c r="C57" s="19"/>
      <c r="D57" s="20"/>
      <c r="E57" s="20"/>
      <c r="F57" s="21"/>
    </row>
    <row r="58" spans="2:6" ht="17.25" customHeight="1">
      <c r="B58" s="8"/>
      <c r="C58" s="24" t="s">
        <v>127</v>
      </c>
      <c r="D58" s="24">
        <v>2253282571378</v>
      </c>
      <c r="E58" s="24">
        <v>2292111095597</v>
      </c>
      <c r="F58" s="25">
        <v>2393920376980</v>
      </c>
    </row>
    <row r="59" spans="2:6" ht="12.75">
      <c r="B59" s="27"/>
      <c r="C59" s="27"/>
      <c r="D59" s="27"/>
      <c r="E59" s="27"/>
      <c r="F59" s="27"/>
    </row>
    <row r="60" spans="2:6" ht="25.5">
      <c r="B60" s="28"/>
      <c r="C60" s="29" t="s">
        <v>66</v>
      </c>
      <c r="D60" s="30">
        <v>-286000000000</v>
      </c>
      <c r="E60" s="30">
        <v>-261000000000</v>
      </c>
      <c r="F60" s="31">
        <v>-271000000000</v>
      </c>
    </row>
    <row r="61" ht="12.75">
      <c r="B61" s="26"/>
    </row>
    <row r="62" spans="2:3" ht="12.75">
      <c r="B62" s="186" t="s">
        <v>155</v>
      </c>
      <c r="C62" s="119"/>
    </row>
  </sheetData>
  <mergeCells count="1">
    <mergeCell ref="B3:F3"/>
  </mergeCells>
  <printOptions horizontalCentered="1"/>
  <pageMargins left="0.7" right="0.7" top="0.75" bottom="0.75" header="0.3" footer="0.3"/>
  <pageSetup orientation="portrait" paperSize="9" scale="8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workbookViewId="0" topLeftCell="A13">
      <selection pane="topLeft" activeCell="E18" sqref="E18:G18"/>
    </sheetView>
  </sheetViews>
  <sheetFormatPr defaultRowHeight="15.75"/>
  <cols>
    <col min="1" max="1" width="7.66666666666667" style="33" customWidth="1"/>
    <col min="2" max="2" width="91" style="34" customWidth="1"/>
    <col min="3" max="3" width="12" style="34" customWidth="1"/>
    <col min="4" max="4" width="13" style="35" customWidth="1"/>
    <col min="5" max="5" width="12.1666666666667" style="34" customWidth="1"/>
    <col min="6" max="8" width="10" style="34" customWidth="1"/>
    <col min="9" max="9" width="11.8333333333333" style="37" bestFit="1" customWidth="1"/>
    <col min="10" max="10" width="8.66666666666667" style="34" customWidth="1"/>
    <col min="11" max="11" width="11.3333333333333" style="37" customWidth="1"/>
    <col min="12" max="255" width="9.33333333333333" style="33"/>
    <col min="256" max="256" width="80.5" style="33" customWidth="1"/>
    <col min="257" max="257" width="10" style="33" customWidth="1"/>
    <col min="258" max="258" width="14.5" style="33" customWidth="1"/>
    <col min="259" max="259" width="15.5" style="33" customWidth="1"/>
    <col min="260" max="262" width="9.83333333333333" style="33" customWidth="1"/>
    <col min="263" max="264" width="11.3333333333333" style="33" customWidth="1"/>
    <col min="265" max="265" width="11.6666666666667" style="33" customWidth="1"/>
    <col min="266" max="266" width="8.66666666666667" style="33" customWidth="1"/>
    <col min="267" max="267" width="11.3333333333333" style="33" customWidth="1"/>
    <col min="268" max="511" width="9.33333333333333" style="33"/>
    <col min="512" max="512" width="80.5" style="33" customWidth="1"/>
    <col min="513" max="513" width="10" style="33" customWidth="1"/>
    <col min="514" max="514" width="14.5" style="33" customWidth="1"/>
    <col min="515" max="515" width="15.5" style="33" customWidth="1"/>
    <col min="516" max="518" width="9.83333333333333" style="33" customWidth="1"/>
    <col min="519" max="520" width="11.3333333333333" style="33" customWidth="1"/>
    <col min="521" max="521" width="11.6666666666667" style="33" customWidth="1"/>
    <col min="522" max="522" width="8.66666666666667" style="33" customWidth="1"/>
    <col min="523" max="523" width="11.3333333333333" style="33" customWidth="1"/>
    <col min="524" max="767" width="9.33333333333333" style="33"/>
    <col min="768" max="768" width="80.5" style="33" customWidth="1"/>
    <col min="769" max="769" width="10" style="33" customWidth="1"/>
    <col min="770" max="770" width="14.5" style="33" customWidth="1"/>
    <col min="771" max="771" width="15.5" style="33" customWidth="1"/>
    <col min="772" max="774" width="9.83333333333333" style="33" customWidth="1"/>
    <col min="775" max="776" width="11.3333333333333" style="33" customWidth="1"/>
    <col min="777" max="777" width="11.6666666666667" style="33" customWidth="1"/>
    <col min="778" max="778" width="8.66666666666667" style="33" customWidth="1"/>
    <col min="779" max="779" width="11.3333333333333" style="33" customWidth="1"/>
    <col min="780" max="1023" width="9.33333333333333" style="33"/>
    <col min="1024" max="1024" width="80.5" style="33" customWidth="1"/>
    <col min="1025" max="1025" width="10" style="33" customWidth="1"/>
    <col min="1026" max="1026" width="14.5" style="33" customWidth="1"/>
    <col min="1027" max="1027" width="15.5" style="33" customWidth="1"/>
    <col min="1028" max="1030" width="9.83333333333333" style="33" customWidth="1"/>
    <col min="1031" max="1032" width="11.3333333333333" style="33" customWidth="1"/>
    <col min="1033" max="1033" width="11.6666666666667" style="33" customWidth="1"/>
    <col min="1034" max="1034" width="8.66666666666667" style="33" customWidth="1"/>
    <col min="1035" max="1035" width="11.3333333333333" style="33" customWidth="1"/>
    <col min="1036" max="1279" width="9.33333333333333" style="33"/>
    <col min="1280" max="1280" width="80.5" style="33" customWidth="1"/>
    <col min="1281" max="1281" width="10" style="33" customWidth="1"/>
    <col min="1282" max="1282" width="14.5" style="33" customWidth="1"/>
    <col min="1283" max="1283" width="15.5" style="33" customWidth="1"/>
    <col min="1284" max="1286" width="9.83333333333333" style="33" customWidth="1"/>
    <col min="1287" max="1288" width="11.3333333333333" style="33" customWidth="1"/>
    <col min="1289" max="1289" width="11.6666666666667" style="33" customWidth="1"/>
    <col min="1290" max="1290" width="8.66666666666667" style="33" customWidth="1"/>
    <col min="1291" max="1291" width="11.3333333333333" style="33" customWidth="1"/>
    <col min="1292" max="1535" width="9.33333333333333" style="33"/>
    <col min="1536" max="1536" width="80.5" style="33" customWidth="1"/>
    <col min="1537" max="1537" width="10" style="33" customWidth="1"/>
    <col min="1538" max="1538" width="14.5" style="33" customWidth="1"/>
    <col min="1539" max="1539" width="15.5" style="33" customWidth="1"/>
    <col min="1540" max="1542" width="9.83333333333333" style="33" customWidth="1"/>
    <col min="1543" max="1544" width="11.3333333333333" style="33" customWidth="1"/>
    <col min="1545" max="1545" width="11.6666666666667" style="33" customWidth="1"/>
    <col min="1546" max="1546" width="8.66666666666667" style="33" customWidth="1"/>
    <col min="1547" max="1547" width="11.3333333333333" style="33" customWidth="1"/>
    <col min="1548" max="1791" width="9.33333333333333" style="33"/>
    <col min="1792" max="1792" width="80.5" style="33" customWidth="1"/>
    <col min="1793" max="1793" width="10" style="33" customWidth="1"/>
    <col min="1794" max="1794" width="14.5" style="33" customWidth="1"/>
    <col min="1795" max="1795" width="15.5" style="33" customWidth="1"/>
    <col min="1796" max="1798" width="9.83333333333333" style="33" customWidth="1"/>
    <col min="1799" max="1800" width="11.3333333333333" style="33" customWidth="1"/>
    <col min="1801" max="1801" width="11.6666666666667" style="33" customWidth="1"/>
    <col min="1802" max="1802" width="8.66666666666667" style="33" customWidth="1"/>
    <col min="1803" max="1803" width="11.3333333333333" style="33" customWidth="1"/>
    <col min="1804" max="2047" width="9.33333333333333" style="33"/>
    <col min="2048" max="2048" width="80.5" style="33" customWidth="1"/>
    <col min="2049" max="2049" width="10" style="33" customWidth="1"/>
    <col min="2050" max="2050" width="14.5" style="33" customWidth="1"/>
    <col min="2051" max="2051" width="15.5" style="33" customWidth="1"/>
    <col min="2052" max="2054" width="9.83333333333333" style="33" customWidth="1"/>
    <col min="2055" max="2056" width="11.3333333333333" style="33" customWidth="1"/>
    <col min="2057" max="2057" width="11.6666666666667" style="33" customWidth="1"/>
    <col min="2058" max="2058" width="8.66666666666667" style="33" customWidth="1"/>
    <col min="2059" max="2059" width="11.3333333333333" style="33" customWidth="1"/>
    <col min="2060" max="2303" width="9.33333333333333" style="33"/>
    <col min="2304" max="2304" width="80.5" style="33" customWidth="1"/>
    <col min="2305" max="2305" width="10" style="33" customWidth="1"/>
    <col min="2306" max="2306" width="14.5" style="33" customWidth="1"/>
    <col min="2307" max="2307" width="15.5" style="33" customWidth="1"/>
    <col min="2308" max="2310" width="9.83333333333333" style="33" customWidth="1"/>
    <col min="2311" max="2312" width="11.3333333333333" style="33" customWidth="1"/>
    <col min="2313" max="2313" width="11.6666666666667" style="33" customWidth="1"/>
    <col min="2314" max="2314" width="8.66666666666667" style="33" customWidth="1"/>
    <col min="2315" max="2315" width="11.3333333333333" style="33" customWidth="1"/>
    <col min="2316" max="2559" width="9.33333333333333" style="33"/>
    <col min="2560" max="2560" width="80.5" style="33" customWidth="1"/>
    <col min="2561" max="2561" width="10" style="33" customWidth="1"/>
    <col min="2562" max="2562" width="14.5" style="33" customWidth="1"/>
    <col min="2563" max="2563" width="15.5" style="33" customWidth="1"/>
    <col min="2564" max="2566" width="9.83333333333333" style="33" customWidth="1"/>
    <col min="2567" max="2568" width="11.3333333333333" style="33" customWidth="1"/>
    <col min="2569" max="2569" width="11.6666666666667" style="33" customWidth="1"/>
    <col min="2570" max="2570" width="8.66666666666667" style="33" customWidth="1"/>
    <col min="2571" max="2571" width="11.3333333333333" style="33" customWidth="1"/>
    <col min="2572" max="2815" width="9.33333333333333" style="33"/>
    <col min="2816" max="2816" width="80.5" style="33" customWidth="1"/>
    <col min="2817" max="2817" width="10" style="33" customWidth="1"/>
    <col min="2818" max="2818" width="14.5" style="33" customWidth="1"/>
    <col min="2819" max="2819" width="15.5" style="33" customWidth="1"/>
    <col min="2820" max="2822" width="9.83333333333333" style="33" customWidth="1"/>
    <col min="2823" max="2824" width="11.3333333333333" style="33" customWidth="1"/>
    <col min="2825" max="2825" width="11.6666666666667" style="33" customWidth="1"/>
    <col min="2826" max="2826" width="8.66666666666667" style="33" customWidth="1"/>
    <col min="2827" max="2827" width="11.3333333333333" style="33" customWidth="1"/>
    <col min="2828" max="3071" width="9.33333333333333" style="33"/>
    <col min="3072" max="3072" width="80.5" style="33" customWidth="1"/>
    <col min="3073" max="3073" width="10" style="33" customWidth="1"/>
    <col min="3074" max="3074" width="14.5" style="33" customWidth="1"/>
    <col min="3075" max="3075" width="15.5" style="33" customWidth="1"/>
    <col min="3076" max="3078" width="9.83333333333333" style="33" customWidth="1"/>
    <col min="3079" max="3080" width="11.3333333333333" style="33" customWidth="1"/>
    <col min="3081" max="3081" width="11.6666666666667" style="33" customWidth="1"/>
    <col min="3082" max="3082" width="8.66666666666667" style="33" customWidth="1"/>
    <col min="3083" max="3083" width="11.3333333333333" style="33" customWidth="1"/>
    <col min="3084" max="3327" width="9.33333333333333" style="33"/>
    <col min="3328" max="3328" width="80.5" style="33" customWidth="1"/>
    <col min="3329" max="3329" width="10" style="33" customWidth="1"/>
    <col min="3330" max="3330" width="14.5" style="33" customWidth="1"/>
    <col min="3331" max="3331" width="15.5" style="33" customWidth="1"/>
    <col min="3332" max="3334" width="9.83333333333333" style="33" customWidth="1"/>
    <col min="3335" max="3336" width="11.3333333333333" style="33" customWidth="1"/>
    <col min="3337" max="3337" width="11.6666666666667" style="33" customWidth="1"/>
    <col min="3338" max="3338" width="8.66666666666667" style="33" customWidth="1"/>
    <col min="3339" max="3339" width="11.3333333333333" style="33" customWidth="1"/>
    <col min="3340" max="3583" width="9.33333333333333" style="33"/>
    <col min="3584" max="3584" width="80.5" style="33" customWidth="1"/>
    <col min="3585" max="3585" width="10" style="33" customWidth="1"/>
    <col min="3586" max="3586" width="14.5" style="33" customWidth="1"/>
    <col min="3587" max="3587" width="15.5" style="33" customWidth="1"/>
    <col min="3588" max="3590" width="9.83333333333333" style="33" customWidth="1"/>
    <col min="3591" max="3592" width="11.3333333333333" style="33" customWidth="1"/>
    <col min="3593" max="3593" width="11.6666666666667" style="33" customWidth="1"/>
    <col min="3594" max="3594" width="8.66666666666667" style="33" customWidth="1"/>
    <col min="3595" max="3595" width="11.3333333333333" style="33" customWidth="1"/>
    <col min="3596" max="3839" width="9.33333333333333" style="33"/>
    <col min="3840" max="3840" width="80.5" style="33" customWidth="1"/>
    <col min="3841" max="3841" width="10" style="33" customWidth="1"/>
    <col min="3842" max="3842" width="14.5" style="33" customWidth="1"/>
    <col min="3843" max="3843" width="15.5" style="33" customWidth="1"/>
    <col min="3844" max="3846" width="9.83333333333333" style="33" customWidth="1"/>
    <col min="3847" max="3848" width="11.3333333333333" style="33" customWidth="1"/>
    <col min="3849" max="3849" width="11.6666666666667" style="33" customWidth="1"/>
    <col min="3850" max="3850" width="8.66666666666667" style="33" customWidth="1"/>
    <col min="3851" max="3851" width="11.3333333333333" style="33" customWidth="1"/>
    <col min="3852" max="4095" width="9.33333333333333" style="33"/>
    <col min="4096" max="4096" width="80.5" style="33" customWidth="1"/>
    <col min="4097" max="4097" width="10" style="33" customWidth="1"/>
    <col min="4098" max="4098" width="14.5" style="33" customWidth="1"/>
    <col min="4099" max="4099" width="15.5" style="33" customWidth="1"/>
    <col min="4100" max="4102" width="9.83333333333333" style="33" customWidth="1"/>
    <col min="4103" max="4104" width="11.3333333333333" style="33" customWidth="1"/>
    <col min="4105" max="4105" width="11.6666666666667" style="33" customWidth="1"/>
    <col min="4106" max="4106" width="8.66666666666667" style="33" customWidth="1"/>
    <col min="4107" max="4107" width="11.3333333333333" style="33" customWidth="1"/>
    <col min="4108" max="4351" width="9.33333333333333" style="33"/>
    <col min="4352" max="4352" width="80.5" style="33" customWidth="1"/>
    <col min="4353" max="4353" width="10" style="33" customWidth="1"/>
    <col min="4354" max="4354" width="14.5" style="33" customWidth="1"/>
    <col min="4355" max="4355" width="15.5" style="33" customWidth="1"/>
    <col min="4356" max="4358" width="9.83333333333333" style="33" customWidth="1"/>
    <col min="4359" max="4360" width="11.3333333333333" style="33" customWidth="1"/>
    <col min="4361" max="4361" width="11.6666666666667" style="33" customWidth="1"/>
    <col min="4362" max="4362" width="8.66666666666667" style="33" customWidth="1"/>
    <col min="4363" max="4363" width="11.3333333333333" style="33" customWidth="1"/>
    <col min="4364" max="4607" width="9.33333333333333" style="33"/>
    <col min="4608" max="4608" width="80.5" style="33" customWidth="1"/>
    <col min="4609" max="4609" width="10" style="33" customWidth="1"/>
    <col min="4610" max="4610" width="14.5" style="33" customWidth="1"/>
    <col min="4611" max="4611" width="15.5" style="33" customWidth="1"/>
    <col min="4612" max="4614" width="9.83333333333333" style="33" customWidth="1"/>
    <col min="4615" max="4616" width="11.3333333333333" style="33" customWidth="1"/>
    <col min="4617" max="4617" width="11.6666666666667" style="33" customWidth="1"/>
    <col min="4618" max="4618" width="8.66666666666667" style="33" customWidth="1"/>
    <col min="4619" max="4619" width="11.3333333333333" style="33" customWidth="1"/>
    <col min="4620" max="4863" width="9.33333333333333" style="33"/>
    <col min="4864" max="4864" width="80.5" style="33" customWidth="1"/>
    <col min="4865" max="4865" width="10" style="33" customWidth="1"/>
    <col min="4866" max="4866" width="14.5" style="33" customWidth="1"/>
    <col min="4867" max="4867" width="15.5" style="33" customWidth="1"/>
    <col min="4868" max="4870" width="9.83333333333333" style="33" customWidth="1"/>
    <col min="4871" max="4872" width="11.3333333333333" style="33" customWidth="1"/>
    <col min="4873" max="4873" width="11.6666666666667" style="33" customWidth="1"/>
    <col min="4874" max="4874" width="8.66666666666667" style="33" customWidth="1"/>
    <col min="4875" max="4875" width="11.3333333333333" style="33" customWidth="1"/>
    <col min="4876" max="5119" width="9.33333333333333" style="33"/>
    <col min="5120" max="5120" width="80.5" style="33" customWidth="1"/>
    <col min="5121" max="5121" width="10" style="33" customWidth="1"/>
    <col min="5122" max="5122" width="14.5" style="33" customWidth="1"/>
    <col min="5123" max="5123" width="15.5" style="33" customWidth="1"/>
    <col min="5124" max="5126" width="9.83333333333333" style="33" customWidth="1"/>
    <col min="5127" max="5128" width="11.3333333333333" style="33" customWidth="1"/>
    <col min="5129" max="5129" width="11.6666666666667" style="33" customWidth="1"/>
    <col min="5130" max="5130" width="8.66666666666667" style="33" customWidth="1"/>
    <col min="5131" max="5131" width="11.3333333333333" style="33" customWidth="1"/>
    <col min="5132" max="5375" width="9.33333333333333" style="33"/>
    <col min="5376" max="5376" width="80.5" style="33" customWidth="1"/>
    <col min="5377" max="5377" width="10" style="33" customWidth="1"/>
    <col min="5378" max="5378" width="14.5" style="33" customWidth="1"/>
    <col min="5379" max="5379" width="15.5" style="33" customWidth="1"/>
    <col min="5380" max="5382" width="9.83333333333333" style="33" customWidth="1"/>
    <col min="5383" max="5384" width="11.3333333333333" style="33" customWidth="1"/>
    <col min="5385" max="5385" width="11.6666666666667" style="33" customWidth="1"/>
    <col min="5386" max="5386" width="8.66666666666667" style="33" customWidth="1"/>
    <col min="5387" max="5387" width="11.3333333333333" style="33" customWidth="1"/>
    <col min="5388" max="5631" width="9.33333333333333" style="33"/>
    <col min="5632" max="5632" width="80.5" style="33" customWidth="1"/>
    <col min="5633" max="5633" width="10" style="33" customWidth="1"/>
    <col min="5634" max="5634" width="14.5" style="33" customWidth="1"/>
    <col min="5635" max="5635" width="15.5" style="33" customWidth="1"/>
    <col min="5636" max="5638" width="9.83333333333333" style="33" customWidth="1"/>
    <col min="5639" max="5640" width="11.3333333333333" style="33" customWidth="1"/>
    <col min="5641" max="5641" width="11.6666666666667" style="33" customWidth="1"/>
    <col min="5642" max="5642" width="8.66666666666667" style="33" customWidth="1"/>
    <col min="5643" max="5643" width="11.3333333333333" style="33" customWidth="1"/>
    <col min="5644" max="5887" width="9.33333333333333" style="33"/>
    <col min="5888" max="5888" width="80.5" style="33" customWidth="1"/>
    <col min="5889" max="5889" width="10" style="33" customWidth="1"/>
    <col min="5890" max="5890" width="14.5" style="33" customWidth="1"/>
    <col min="5891" max="5891" width="15.5" style="33" customWidth="1"/>
    <col min="5892" max="5894" width="9.83333333333333" style="33" customWidth="1"/>
    <col min="5895" max="5896" width="11.3333333333333" style="33" customWidth="1"/>
    <col min="5897" max="5897" width="11.6666666666667" style="33" customWidth="1"/>
    <col min="5898" max="5898" width="8.66666666666667" style="33" customWidth="1"/>
    <col min="5899" max="5899" width="11.3333333333333" style="33" customWidth="1"/>
    <col min="5900" max="6143" width="9.33333333333333" style="33"/>
    <col min="6144" max="6144" width="80.5" style="33" customWidth="1"/>
    <col min="6145" max="6145" width="10" style="33" customWidth="1"/>
    <col min="6146" max="6146" width="14.5" style="33" customWidth="1"/>
    <col min="6147" max="6147" width="15.5" style="33" customWidth="1"/>
    <col min="6148" max="6150" width="9.83333333333333" style="33" customWidth="1"/>
    <col min="6151" max="6152" width="11.3333333333333" style="33" customWidth="1"/>
    <col min="6153" max="6153" width="11.6666666666667" style="33" customWidth="1"/>
    <col min="6154" max="6154" width="8.66666666666667" style="33" customWidth="1"/>
    <col min="6155" max="6155" width="11.3333333333333" style="33" customWidth="1"/>
    <col min="6156" max="6399" width="9.33333333333333" style="33"/>
    <col min="6400" max="6400" width="80.5" style="33" customWidth="1"/>
    <col min="6401" max="6401" width="10" style="33" customWidth="1"/>
    <col min="6402" max="6402" width="14.5" style="33" customWidth="1"/>
    <col min="6403" max="6403" width="15.5" style="33" customWidth="1"/>
    <col min="6404" max="6406" width="9.83333333333333" style="33" customWidth="1"/>
    <col min="6407" max="6408" width="11.3333333333333" style="33" customWidth="1"/>
    <col min="6409" max="6409" width="11.6666666666667" style="33" customWidth="1"/>
    <col min="6410" max="6410" width="8.66666666666667" style="33" customWidth="1"/>
    <col min="6411" max="6411" width="11.3333333333333" style="33" customWidth="1"/>
    <col min="6412" max="6655" width="9.33333333333333" style="33"/>
    <col min="6656" max="6656" width="80.5" style="33" customWidth="1"/>
    <col min="6657" max="6657" width="10" style="33" customWidth="1"/>
    <col min="6658" max="6658" width="14.5" style="33" customWidth="1"/>
    <col min="6659" max="6659" width="15.5" style="33" customWidth="1"/>
    <col min="6660" max="6662" width="9.83333333333333" style="33" customWidth="1"/>
    <col min="6663" max="6664" width="11.3333333333333" style="33" customWidth="1"/>
    <col min="6665" max="6665" width="11.6666666666667" style="33" customWidth="1"/>
    <col min="6666" max="6666" width="8.66666666666667" style="33" customWidth="1"/>
    <col min="6667" max="6667" width="11.3333333333333" style="33" customWidth="1"/>
    <col min="6668" max="6911" width="9.33333333333333" style="33"/>
    <col min="6912" max="6912" width="80.5" style="33" customWidth="1"/>
    <col min="6913" max="6913" width="10" style="33" customWidth="1"/>
    <col min="6914" max="6914" width="14.5" style="33" customWidth="1"/>
    <col min="6915" max="6915" width="15.5" style="33" customWidth="1"/>
    <col min="6916" max="6918" width="9.83333333333333" style="33" customWidth="1"/>
    <col min="6919" max="6920" width="11.3333333333333" style="33" customWidth="1"/>
    <col min="6921" max="6921" width="11.6666666666667" style="33" customWidth="1"/>
    <col min="6922" max="6922" width="8.66666666666667" style="33" customWidth="1"/>
    <col min="6923" max="6923" width="11.3333333333333" style="33" customWidth="1"/>
    <col min="6924" max="7167" width="9.33333333333333" style="33"/>
    <col min="7168" max="7168" width="80.5" style="33" customWidth="1"/>
    <col min="7169" max="7169" width="10" style="33" customWidth="1"/>
    <col min="7170" max="7170" width="14.5" style="33" customWidth="1"/>
    <col min="7171" max="7171" width="15.5" style="33" customWidth="1"/>
    <col min="7172" max="7174" width="9.83333333333333" style="33" customWidth="1"/>
    <col min="7175" max="7176" width="11.3333333333333" style="33" customWidth="1"/>
    <col min="7177" max="7177" width="11.6666666666667" style="33" customWidth="1"/>
    <col min="7178" max="7178" width="8.66666666666667" style="33" customWidth="1"/>
    <col min="7179" max="7179" width="11.3333333333333" style="33" customWidth="1"/>
    <col min="7180" max="7423" width="9.33333333333333" style="33"/>
    <col min="7424" max="7424" width="80.5" style="33" customWidth="1"/>
    <col min="7425" max="7425" width="10" style="33" customWidth="1"/>
    <col min="7426" max="7426" width="14.5" style="33" customWidth="1"/>
    <col min="7427" max="7427" width="15.5" style="33" customWidth="1"/>
    <col min="7428" max="7430" width="9.83333333333333" style="33" customWidth="1"/>
    <col min="7431" max="7432" width="11.3333333333333" style="33" customWidth="1"/>
    <col min="7433" max="7433" width="11.6666666666667" style="33" customWidth="1"/>
    <col min="7434" max="7434" width="8.66666666666667" style="33" customWidth="1"/>
    <col min="7435" max="7435" width="11.3333333333333" style="33" customWidth="1"/>
    <col min="7436" max="7679" width="9.33333333333333" style="33"/>
    <col min="7680" max="7680" width="80.5" style="33" customWidth="1"/>
    <col min="7681" max="7681" width="10" style="33" customWidth="1"/>
    <col min="7682" max="7682" width="14.5" style="33" customWidth="1"/>
    <col min="7683" max="7683" width="15.5" style="33" customWidth="1"/>
    <col min="7684" max="7686" width="9.83333333333333" style="33" customWidth="1"/>
    <col min="7687" max="7688" width="11.3333333333333" style="33" customWidth="1"/>
    <col min="7689" max="7689" width="11.6666666666667" style="33" customWidth="1"/>
    <col min="7690" max="7690" width="8.66666666666667" style="33" customWidth="1"/>
    <col min="7691" max="7691" width="11.3333333333333" style="33" customWidth="1"/>
    <col min="7692" max="7935" width="9.33333333333333" style="33"/>
    <col min="7936" max="7936" width="80.5" style="33" customWidth="1"/>
    <col min="7937" max="7937" width="10" style="33" customWidth="1"/>
    <col min="7938" max="7938" width="14.5" style="33" customWidth="1"/>
    <col min="7939" max="7939" width="15.5" style="33" customWidth="1"/>
    <col min="7940" max="7942" width="9.83333333333333" style="33" customWidth="1"/>
    <col min="7943" max="7944" width="11.3333333333333" style="33" customWidth="1"/>
    <col min="7945" max="7945" width="11.6666666666667" style="33" customWidth="1"/>
    <col min="7946" max="7946" width="8.66666666666667" style="33" customWidth="1"/>
    <col min="7947" max="7947" width="11.3333333333333" style="33" customWidth="1"/>
    <col min="7948" max="8191" width="9.33333333333333" style="33"/>
    <col min="8192" max="8192" width="80.5" style="33" customWidth="1"/>
    <col min="8193" max="8193" width="10" style="33" customWidth="1"/>
    <col min="8194" max="8194" width="14.5" style="33" customWidth="1"/>
    <col min="8195" max="8195" width="15.5" style="33" customWidth="1"/>
    <col min="8196" max="8198" width="9.83333333333333" style="33" customWidth="1"/>
    <col min="8199" max="8200" width="11.3333333333333" style="33" customWidth="1"/>
    <col min="8201" max="8201" width="11.6666666666667" style="33" customWidth="1"/>
    <col min="8202" max="8202" width="8.66666666666667" style="33" customWidth="1"/>
    <col min="8203" max="8203" width="11.3333333333333" style="33" customWidth="1"/>
    <col min="8204" max="8447" width="9.33333333333333" style="33"/>
    <col min="8448" max="8448" width="80.5" style="33" customWidth="1"/>
    <col min="8449" max="8449" width="10" style="33" customWidth="1"/>
    <col min="8450" max="8450" width="14.5" style="33" customWidth="1"/>
    <col min="8451" max="8451" width="15.5" style="33" customWidth="1"/>
    <col min="8452" max="8454" width="9.83333333333333" style="33" customWidth="1"/>
    <col min="8455" max="8456" width="11.3333333333333" style="33" customWidth="1"/>
    <col min="8457" max="8457" width="11.6666666666667" style="33" customWidth="1"/>
    <col min="8458" max="8458" width="8.66666666666667" style="33" customWidth="1"/>
    <col min="8459" max="8459" width="11.3333333333333" style="33" customWidth="1"/>
    <col min="8460" max="8703" width="9.33333333333333" style="33"/>
    <col min="8704" max="8704" width="80.5" style="33" customWidth="1"/>
    <col min="8705" max="8705" width="10" style="33" customWidth="1"/>
    <col min="8706" max="8706" width="14.5" style="33" customWidth="1"/>
    <col min="8707" max="8707" width="15.5" style="33" customWidth="1"/>
    <col min="8708" max="8710" width="9.83333333333333" style="33" customWidth="1"/>
    <col min="8711" max="8712" width="11.3333333333333" style="33" customWidth="1"/>
    <col min="8713" max="8713" width="11.6666666666667" style="33" customWidth="1"/>
    <col min="8714" max="8714" width="8.66666666666667" style="33" customWidth="1"/>
    <col min="8715" max="8715" width="11.3333333333333" style="33" customWidth="1"/>
    <col min="8716" max="8959" width="9.33333333333333" style="33"/>
    <col min="8960" max="8960" width="80.5" style="33" customWidth="1"/>
    <col min="8961" max="8961" width="10" style="33" customWidth="1"/>
    <col min="8962" max="8962" width="14.5" style="33" customWidth="1"/>
    <col min="8963" max="8963" width="15.5" style="33" customWidth="1"/>
    <col min="8964" max="8966" width="9.83333333333333" style="33" customWidth="1"/>
    <col min="8967" max="8968" width="11.3333333333333" style="33" customWidth="1"/>
    <col min="8969" max="8969" width="11.6666666666667" style="33" customWidth="1"/>
    <col min="8970" max="8970" width="8.66666666666667" style="33" customWidth="1"/>
    <col min="8971" max="8971" width="11.3333333333333" style="33" customWidth="1"/>
    <col min="8972" max="9215" width="9.33333333333333" style="33"/>
    <col min="9216" max="9216" width="80.5" style="33" customWidth="1"/>
    <col min="9217" max="9217" width="10" style="33" customWidth="1"/>
    <col min="9218" max="9218" width="14.5" style="33" customWidth="1"/>
    <col min="9219" max="9219" width="15.5" style="33" customWidth="1"/>
    <col min="9220" max="9222" width="9.83333333333333" style="33" customWidth="1"/>
    <col min="9223" max="9224" width="11.3333333333333" style="33" customWidth="1"/>
    <col min="9225" max="9225" width="11.6666666666667" style="33" customWidth="1"/>
    <col min="9226" max="9226" width="8.66666666666667" style="33" customWidth="1"/>
    <col min="9227" max="9227" width="11.3333333333333" style="33" customWidth="1"/>
    <col min="9228" max="9471" width="9.33333333333333" style="33"/>
    <col min="9472" max="9472" width="80.5" style="33" customWidth="1"/>
    <col min="9473" max="9473" width="10" style="33" customWidth="1"/>
    <col min="9474" max="9474" width="14.5" style="33" customWidth="1"/>
    <col min="9475" max="9475" width="15.5" style="33" customWidth="1"/>
    <col min="9476" max="9478" width="9.83333333333333" style="33" customWidth="1"/>
    <col min="9479" max="9480" width="11.3333333333333" style="33" customWidth="1"/>
    <col min="9481" max="9481" width="11.6666666666667" style="33" customWidth="1"/>
    <col min="9482" max="9482" width="8.66666666666667" style="33" customWidth="1"/>
    <col min="9483" max="9483" width="11.3333333333333" style="33" customWidth="1"/>
    <col min="9484" max="9727" width="9.33333333333333" style="33"/>
    <col min="9728" max="9728" width="80.5" style="33" customWidth="1"/>
    <col min="9729" max="9729" width="10" style="33" customWidth="1"/>
    <col min="9730" max="9730" width="14.5" style="33" customWidth="1"/>
    <col min="9731" max="9731" width="15.5" style="33" customWidth="1"/>
    <col min="9732" max="9734" width="9.83333333333333" style="33" customWidth="1"/>
    <col min="9735" max="9736" width="11.3333333333333" style="33" customWidth="1"/>
    <col min="9737" max="9737" width="11.6666666666667" style="33" customWidth="1"/>
    <col min="9738" max="9738" width="8.66666666666667" style="33" customWidth="1"/>
    <col min="9739" max="9739" width="11.3333333333333" style="33" customWidth="1"/>
    <col min="9740" max="9983" width="9.33333333333333" style="33"/>
    <col min="9984" max="9984" width="80.5" style="33" customWidth="1"/>
    <col min="9985" max="9985" width="10" style="33" customWidth="1"/>
    <col min="9986" max="9986" width="14.5" style="33" customWidth="1"/>
    <col min="9987" max="9987" width="15.5" style="33" customWidth="1"/>
    <col min="9988" max="9990" width="9.83333333333333" style="33" customWidth="1"/>
    <col min="9991" max="9992" width="11.3333333333333" style="33" customWidth="1"/>
    <col min="9993" max="9993" width="11.6666666666667" style="33" customWidth="1"/>
    <col min="9994" max="9994" width="8.66666666666667" style="33" customWidth="1"/>
    <col min="9995" max="9995" width="11.3333333333333" style="33" customWidth="1"/>
    <col min="9996" max="10239" width="9.33333333333333" style="33"/>
    <col min="10240" max="10240" width="80.5" style="33" customWidth="1"/>
    <col min="10241" max="10241" width="10" style="33" customWidth="1"/>
    <col min="10242" max="10242" width="14.5" style="33" customWidth="1"/>
    <col min="10243" max="10243" width="15.5" style="33" customWidth="1"/>
    <col min="10244" max="10246" width="9.83333333333333" style="33" customWidth="1"/>
    <col min="10247" max="10248" width="11.3333333333333" style="33" customWidth="1"/>
    <col min="10249" max="10249" width="11.6666666666667" style="33" customWidth="1"/>
    <col min="10250" max="10250" width="8.66666666666667" style="33" customWidth="1"/>
    <col min="10251" max="10251" width="11.3333333333333" style="33" customWidth="1"/>
    <col min="10252" max="10495" width="9.33333333333333" style="33"/>
    <col min="10496" max="10496" width="80.5" style="33" customWidth="1"/>
    <col min="10497" max="10497" width="10" style="33" customWidth="1"/>
    <col min="10498" max="10498" width="14.5" style="33" customWidth="1"/>
    <col min="10499" max="10499" width="15.5" style="33" customWidth="1"/>
    <col min="10500" max="10502" width="9.83333333333333" style="33" customWidth="1"/>
    <col min="10503" max="10504" width="11.3333333333333" style="33" customWidth="1"/>
    <col min="10505" max="10505" width="11.6666666666667" style="33" customWidth="1"/>
    <col min="10506" max="10506" width="8.66666666666667" style="33" customWidth="1"/>
    <col min="10507" max="10507" width="11.3333333333333" style="33" customWidth="1"/>
    <col min="10508" max="10751" width="9.33333333333333" style="33"/>
    <col min="10752" max="10752" width="80.5" style="33" customWidth="1"/>
    <col min="10753" max="10753" width="10" style="33" customWidth="1"/>
    <col min="10754" max="10754" width="14.5" style="33" customWidth="1"/>
    <col min="10755" max="10755" width="15.5" style="33" customWidth="1"/>
    <col min="10756" max="10758" width="9.83333333333333" style="33" customWidth="1"/>
    <col min="10759" max="10760" width="11.3333333333333" style="33" customWidth="1"/>
    <col min="10761" max="10761" width="11.6666666666667" style="33" customWidth="1"/>
    <col min="10762" max="10762" width="8.66666666666667" style="33" customWidth="1"/>
    <col min="10763" max="10763" width="11.3333333333333" style="33" customWidth="1"/>
    <col min="10764" max="11007" width="9.33333333333333" style="33"/>
    <col min="11008" max="11008" width="80.5" style="33" customWidth="1"/>
    <col min="11009" max="11009" width="10" style="33" customWidth="1"/>
    <col min="11010" max="11010" width="14.5" style="33" customWidth="1"/>
    <col min="11011" max="11011" width="15.5" style="33" customWidth="1"/>
    <col min="11012" max="11014" width="9.83333333333333" style="33" customWidth="1"/>
    <col min="11015" max="11016" width="11.3333333333333" style="33" customWidth="1"/>
    <col min="11017" max="11017" width="11.6666666666667" style="33" customWidth="1"/>
    <col min="11018" max="11018" width="8.66666666666667" style="33" customWidth="1"/>
    <col min="11019" max="11019" width="11.3333333333333" style="33" customWidth="1"/>
    <col min="11020" max="11263" width="9.33333333333333" style="33"/>
    <col min="11264" max="11264" width="80.5" style="33" customWidth="1"/>
    <col min="11265" max="11265" width="10" style="33" customWidth="1"/>
    <col min="11266" max="11266" width="14.5" style="33" customWidth="1"/>
    <col min="11267" max="11267" width="15.5" style="33" customWidth="1"/>
    <col min="11268" max="11270" width="9.83333333333333" style="33" customWidth="1"/>
    <col min="11271" max="11272" width="11.3333333333333" style="33" customWidth="1"/>
    <col min="11273" max="11273" width="11.6666666666667" style="33" customWidth="1"/>
    <col min="11274" max="11274" width="8.66666666666667" style="33" customWidth="1"/>
    <col min="11275" max="11275" width="11.3333333333333" style="33" customWidth="1"/>
    <col min="11276" max="11519" width="9.33333333333333" style="33"/>
    <col min="11520" max="11520" width="80.5" style="33" customWidth="1"/>
    <col min="11521" max="11521" width="10" style="33" customWidth="1"/>
    <col min="11522" max="11522" width="14.5" style="33" customWidth="1"/>
    <col min="11523" max="11523" width="15.5" style="33" customWidth="1"/>
    <col min="11524" max="11526" width="9.83333333333333" style="33" customWidth="1"/>
    <col min="11527" max="11528" width="11.3333333333333" style="33" customWidth="1"/>
    <col min="11529" max="11529" width="11.6666666666667" style="33" customWidth="1"/>
    <col min="11530" max="11530" width="8.66666666666667" style="33" customWidth="1"/>
    <col min="11531" max="11531" width="11.3333333333333" style="33" customWidth="1"/>
    <col min="11532" max="11775" width="9.33333333333333" style="33"/>
    <col min="11776" max="11776" width="80.5" style="33" customWidth="1"/>
    <col min="11777" max="11777" width="10" style="33" customWidth="1"/>
    <col min="11778" max="11778" width="14.5" style="33" customWidth="1"/>
    <col min="11779" max="11779" width="15.5" style="33" customWidth="1"/>
    <col min="11780" max="11782" width="9.83333333333333" style="33" customWidth="1"/>
    <col min="11783" max="11784" width="11.3333333333333" style="33" customWidth="1"/>
    <col min="11785" max="11785" width="11.6666666666667" style="33" customWidth="1"/>
    <col min="11786" max="11786" width="8.66666666666667" style="33" customWidth="1"/>
    <col min="11787" max="11787" width="11.3333333333333" style="33" customWidth="1"/>
    <col min="11788" max="12031" width="9.33333333333333" style="33"/>
    <col min="12032" max="12032" width="80.5" style="33" customWidth="1"/>
    <col min="12033" max="12033" width="10" style="33" customWidth="1"/>
    <col min="12034" max="12034" width="14.5" style="33" customWidth="1"/>
    <col min="12035" max="12035" width="15.5" style="33" customWidth="1"/>
    <col min="12036" max="12038" width="9.83333333333333" style="33" customWidth="1"/>
    <col min="12039" max="12040" width="11.3333333333333" style="33" customWidth="1"/>
    <col min="12041" max="12041" width="11.6666666666667" style="33" customWidth="1"/>
    <col min="12042" max="12042" width="8.66666666666667" style="33" customWidth="1"/>
    <col min="12043" max="12043" width="11.3333333333333" style="33" customWidth="1"/>
    <col min="12044" max="12287" width="9.33333333333333" style="33"/>
    <col min="12288" max="12288" width="80.5" style="33" customWidth="1"/>
    <col min="12289" max="12289" width="10" style="33" customWidth="1"/>
    <col min="12290" max="12290" width="14.5" style="33" customWidth="1"/>
    <col min="12291" max="12291" width="15.5" style="33" customWidth="1"/>
    <col min="12292" max="12294" width="9.83333333333333" style="33" customWidth="1"/>
    <col min="12295" max="12296" width="11.3333333333333" style="33" customWidth="1"/>
    <col min="12297" max="12297" width="11.6666666666667" style="33" customWidth="1"/>
    <col min="12298" max="12298" width="8.66666666666667" style="33" customWidth="1"/>
    <col min="12299" max="12299" width="11.3333333333333" style="33" customWidth="1"/>
    <col min="12300" max="12543" width="9.33333333333333" style="33"/>
    <col min="12544" max="12544" width="80.5" style="33" customWidth="1"/>
    <col min="12545" max="12545" width="10" style="33" customWidth="1"/>
    <col min="12546" max="12546" width="14.5" style="33" customWidth="1"/>
    <col min="12547" max="12547" width="15.5" style="33" customWidth="1"/>
    <col min="12548" max="12550" width="9.83333333333333" style="33" customWidth="1"/>
    <col min="12551" max="12552" width="11.3333333333333" style="33" customWidth="1"/>
    <col min="12553" max="12553" width="11.6666666666667" style="33" customWidth="1"/>
    <col min="12554" max="12554" width="8.66666666666667" style="33" customWidth="1"/>
    <col min="12555" max="12555" width="11.3333333333333" style="33" customWidth="1"/>
    <col min="12556" max="12799" width="9.33333333333333" style="33"/>
    <col min="12800" max="12800" width="80.5" style="33" customWidth="1"/>
    <col min="12801" max="12801" width="10" style="33" customWidth="1"/>
    <col min="12802" max="12802" width="14.5" style="33" customWidth="1"/>
    <col min="12803" max="12803" width="15.5" style="33" customWidth="1"/>
    <col min="12804" max="12806" width="9.83333333333333" style="33" customWidth="1"/>
    <col min="12807" max="12808" width="11.3333333333333" style="33" customWidth="1"/>
    <col min="12809" max="12809" width="11.6666666666667" style="33" customWidth="1"/>
    <col min="12810" max="12810" width="8.66666666666667" style="33" customWidth="1"/>
    <col min="12811" max="12811" width="11.3333333333333" style="33" customWidth="1"/>
    <col min="12812" max="13055" width="9.33333333333333" style="33"/>
    <col min="13056" max="13056" width="80.5" style="33" customWidth="1"/>
    <col min="13057" max="13057" width="10" style="33" customWidth="1"/>
    <col min="13058" max="13058" width="14.5" style="33" customWidth="1"/>
    <col min="13059" max="13059" width="15.5" style="33" customWidth="1"/>
    <col min="13060" max="13062" width="9.83333333333333" style="33" customWidth="1"/>
    <col min="13063" max="13064" width="11.3333333333333" style="33" customWidth="1"/>
    <col min="13065" max="13065" width="11.6666666666667" style="33" customWidth="1"/>
    <col min="13066" max="13066" width="8.66666666666667" style="33" customWidth="1"/>
    <col min="13067" max="13067" width="11.3333333333333" style="33" customWidth="1"/>
    <col min="13068" max="13311" width="9.33333333333333" style="33"/>
    <col min="13312" max="13312" width="80.5" style="33" customWidth="1"/>
    <col min="13313" max="13313" width="10" style="33" customWidth="1"/>
    <col min="13314" max="13314" width="14.5" style="33" customWidth="1"/>
    <col min="13315" max="13315" width="15.5" style="33" customWidth="1"/>
    <col min="13316" max="13318" width="9.83333333333333" style="33" customWidth="1"/>
    <col min="13319" max="13320" width="11.3333333333333" style="33" customWidth="1"/>
    <col min="13321" max="13321" width="11.6666666666667" style="33" customWidth="1"/>
    <col min="13322" max="13322" width="8.66666666666667" style="33" customWidth="1"/>
    <col min="13323" max="13323" width="11.3333333333333" style="33" customWidth="1"/>
    <col min="13324" max="13567" width="9.33333333333333" style="33"/>
    <col min="13568" max="13568" width="80.5" style="33" customWidth="1"/>
    <col min="13569" max="13569" width="10" style="33" customWidth="1"/>
    <col min="13570" max="13570" width="14.5" style="33" customWidth="1"/>
    <col min="13571" max="13571" width="15.5" style="33" customWidth="1"/>
    <col min="13572" max="13574" width="9.83333333333333" style="33" customWidth="1"/>
    <col min="13575" max="13576" width="11.3333333333333" style="33" customWidth="1"/>
    <col min="13577" max="13577" width="11.6666666666667" style="33" customWidth="1"/>
    <col min="13578" max="13578" width="8.66666666666667" style="33" customWidth="1"/>
    <col min="13579" max="13579" width="11.3333333333333" style="33" customWidth="1"/>
    <col min="13580" max="13823" width="9.33333333333333" style="33"/>
    <col min="13824" max="13824" width="80.5" style="33" customWidth="1"/>
    <col min="13825" max="13825" width="10" style="33" customWidth="1"/>
    <col min="13826" max="13826" width="14.5" style="33" customWidth="1"/>
    <col min="13827" max="13827" width="15.5" style="33" customWidth="1"/>
    <col min="13828" max="13830" width="9.83333333333333" style="33" customWidth="1"/>
    <col min="13831" max="13832" width="11.3333333333333" style="33" customWidth="1"/>
    <col min="13833" max="13833" width="11.6666666666667" style="33" customWidth="1"/>
    <col min="13834" max="13834" width="8.66666666666667" style="33" customWidth="1"/>
    <col min="13835" max="13835" width="11.3333333333333" style="33" customWidth="1"/>
    <col min="13836" max="14079" width="9.33333333333333" style="33"/>
    <col min="14080" max="14080" width="80.5" style="33" customWidth="1"/>
    <col min="14081" max="14081" width="10" style="33" customWidth="1"/>
    <col min="14082" max="14082" width="14.5" style="33" customWidth="1"/>
    <col min="14083" max="14083" width="15.5" style="33" customWidth="1"/>
    <col min="14084" max="14086" width="9.83333333333333" style="33" customWidth="1"/>
    <col min="14087" max="14088" width="11.3333333333333" style="33" customWidth="1"/>
    <col min="14089" max="14089" width="11.6666666666667" style="33" customWidth="1"/>
    <col min="14090" max="14090" width="8.66666666666667" style="33" customWidth="1"/>
    <col min="14091" max="14091" width="11.3333333333333" style="33" customWidth="1"/>
    <col min="14092" max="14335" width="9.33333333333333" style="33"/>
    <col min="14336" max="14336" width="80.5" style="33" customWidth="1"/>
    <col min="14337" max="14337" width="10" style="33" customWidth="1"/>
    <col min="14338" max="14338" width="14.5" style="33" customWidth="1"/>
    <col min="14339" max="14339" width="15.5" style="33" customWidth="1"/>
    <col min="14340" max="14342" width="9.83333333333333" style="33" customWidth="1"/>
    <col min="14343" max="14344" width="11.3333333333333" style="33" customWidth="1"/>
    <col min="14345" max="14345" width="11.6666666666667" style="33" customWidth="1"/>
    <col min="14346" max="14346" width="8.66666666666667" style="33" customWidth="1"/>
    <col min="14347" max="14347" width="11.3333333333333" style="33" customWidth="1"/>
    <col min="14348" max="14591" width="9.33333333333333" style="33"/>
    <col min="14592" max="14592" width="80.5" style="33" customWidth="1"/>
    <col min="14593" max="14593" width="10" style="33" customWidth="1"/>
    <col min="14594" max="14594" width="14.5" style="33" customWidth="1"/>
    <col min="14595" max="14595" width="15.5" style="33" customWidth="1"/>
    <col min="14596" max="14598" width="9.83333333333333" style="33" customWidth="1"/>
    <col min="14599" max="14600" width="11.3333333333333" style="33" customWidth="1"/>
    <col min="14601" max="14601" width="11.6666666666667" style="33" customWidth="1"/>
    <col min="14602" max="14602" width="8.66666666666667" style="33" customWidth="1"/>
    <col min="14603" max="14603" width="11.3333333333333" style="33" customWidth="1"/>
    <col min="14604" max="14847" width="9.33333333333333" style="33"/>
    <col min="14848" max="14848" width="80.5" style="33" customWidth="1"/>
    <col min="14849" max="14849" width="10" style="33" customWidth="1"/>
    <col min="14850" max="14850" width="14.5" style="33" customWidth="1"/>
    <col min="14851" max="14851" width="15.5" style="33" customWidth="1"/>
    <col min="14852" max="14854" width="9.83333333333333" style="33" customWidth="1"/>
    <col min="14855" max="14856" width="11.3333333333333" style="33" customWidth="1"/>
    <col min="14857" max="14857" width="11.6666666666667" style="33" customWidth="1"/>
    <col min="14858" max="14858" width="8.66666666666667" style="33" customWidth="1"/>
    <col min="14859" max="14859" width="11.3333333333333" style="33" customWidth="1"/>
    <col min="14860" max="15103" width="9.33333333333333" style="33"/>
    <col min="15104" max="15104" width="80.5" style="33" customWidth="1"/>
    <col min="15105" max="15105" width="10" style="33" customWidth="1"/>
    <col min="15106" max="15106" width="14.5" style="33" customWidth="1"/>
    <col min="15107" max="15107" width="15.5" style="33" customWidth="1"/>
    <col min="15108" max="15110" width="9.83333333333333" style="33" customWidth="1"/>
    <col min="15111" max="15112" width="11.3333333333333" style="33" customWidth="1"/>
    <col min="15113" max="15113" width="11.6666666666667" style="33" customWidth="1"/>
    <col min="15114" max="15114" width="8.66666666666667" style="33" customWidth="1"/>
    <col min="15115" max="15115" width="11.3333333333333" style="33" customWidth="1"/>
    <col min="15116" max="15359" width="9.33333333333333" style="33"/>
    <col min="15360" max="15360" width="80.5" style="33" customWidth="1"/>
    <col min="15361" max="15361" width="10" style="33" customWidth="1"/>
    <col min="15362" max="15362" width="14.5" style="33" customWidth="1"/>
    <col min="15363" max="15363" width="15.5" style="33" customWidth="1"/>
    <col min="15364" max="15366" width="9.83333333333333" style="33" customWidth="1"/>
    <col min="15367" max="15368" width="11.3333333333333" style="33" customWidth="1"/>
    <col min="15369" max="15369" width="11.6666666666667" style="33" customWidth="1"/>
    <col min="15370" max="15370" width="8.66666666666667" style="33" customWidth="1"/>
    <col min="15371" max="15371" width="11.3333333333333" style="33" customWidth="1"/>
    <col min="15372" max="15615" width="9.33333333333333" style="33"/>
    <col min="15616" max="15616" width="80.5" style="33" customWidth="1"/>
    <col min="15617" max="15617" width="10" style="33" customWidth="1"/>
    <col min="15618" max="15618" width="14.5" style="33" customWidth="1"/>
    <col min="15619" max="15619" width="15.5" style="33" customWidth="1"/>
    <col min="15620" max="15622" width="9.83333333333333" style="33" customWidth="1"/>
    <col min="15623" max="15624" width="11.3333333333333" style="33" customWidth="1"/>
    <col min="15625" max="15625" width="11.6666666666667" style="33" customWidth="1"/>
    <col min="15626" max="15626" width="8.66666666666667" style="33" customWidth="1"/>
    <col min="15627" max="15627" width="11.3333333333333" style="33" customWidth="1"/>
    <col min="15628" max="15871" width="9.33333333333333" style="33"/>
    <col min="15872" max="15872" width="80.5" style="33" customWidth="1"/>
    <col min="15873" max="15873" width="10" style="33" customWidth="1"/>
    <col min="15874" max="15874" width="14.5" style="33" customWidth="1"/>
    <col min="15875" max="15875" width="15.5" style="33" customWidth="1"/>
    <col min="15876" max="15878" width="9.83333333333333" style="33" customWidth="1"/>
    <col min="15879" max="15880" width="11.3333333333333" style="33" customWidth="1"/>
    <col min="15881" max="15881" width="11.6666666666667" style="33" customWidth="1"/>
    <col min="15882" max="15882" width="8.66666666666667" style="33" customWidth="1"/>
    <col min="15883" max="15883" width="11.3333333333333" style="33" customWidth="1"/>
    <col min="15884" max="16127" width="9.33333333333333" style="33"/>
    <col min="16128" max="16128" width="80.5" style="33" customWidth="1"/>
    <col min="16129" max="16129" width="10" style="33" customWidth="1"/>
    <col min="16130" max="16130" width="14.5" style="33" customWidth="1"/>
    <col min="16131" max="16131" width="15.5" style="33" customWidth="1"/>
    <col min="16132" max="16134" width="9.83333333333333" style="33" customWidth="1"/>
    <col min="16135" max="16136" width="11.3333333333333" style="33" customWidth="1"/>
    <col min="16137" max="16137" width="11.6666666666667" style="33" customWidth="1"/>
    <col min="16138" max="16138" width="8.66666666666667" style="33" customWidth="1"/>
    <col min="16139" max="16139" width="11.3333333333333" style="33" customWidth="1"/>
    <col min="16140" max="16384" width="9.33333333333333" style="33"/>
  </cols>
  <sheetData>
    <row r="1" spans="2:9" ht="15.75">
      <c r="B1" s="33"/>
      <c r="H1" s="36" t="s">
        <v>151</v>
      </c>
      <c r="I1" s="36"/>
    </row>
    <row r="3" spans="2:12" s="38" customFormat="1" ht="18.75">
      <c r="B3" s="189" t="s">
        <v>70</v>
      </c>
      <c r="C3" s="189"/>
      <c r="D3" s="189"/>
      <c r="E3" s="189"/>
      <c r="F3" s="189"/>
      <c r="G3" s="189"/>
      <c r="H3" s="189"/>
      <c r="I3" s="126"/>
      <c r="J3" s="39"/>
      <c r="K3" s="40"/>
      <c r="L3" s="41"/>
    </row>
    <row r="4" spans="2:12" s="42" customFormat="1" ht="15.75">
      <c r="B4" s="43"/>
      <c r="C4" s="43"/>
      <c r="D4" s="43"/>
      <c r="E4" s="44"/>
      <c r="F4" s="45"/>
      <c r="G4" s="46"/>
      <c r="H4" s="46"/>
      <c r="I4" s="45"/>
      <c r="J4" s="47"/>
      <c r="K4" s="48"/>
      <c r="L4" s="49"/>
    </row>
    <row r="5" spans="2:11" s="42" customFormat="1" ht="13.5" customHeight="1">
      <c r="B5" s="50"/>
      <c r="C5" s="51"/>
      <c r="D5" s="52"/>
      <c r="E5" s="48"/>
      <c r="F5" s="53"/>
      <c r="G5" s="52" t="s">
        <v>136</v>
      </c>
      <c r="H5" s="52"/>
      <c r="I5" s="54"/>
      <c r="J5" s="55"/>
      <c r="K5" s="49"/>
    </row>
    <row r="6" spans="2:11" s="42" customFormat="1" ht="18.75" customHeight="1">
      <c r="B6" s="190" t="s">
        <v>128</v>
      </c>
      <c r="C6" s="192" t="s">
        <v>72</v>
      </c>
      <c r="D6" s="194" t="s">
        <v>73</v>
      </c>
      <c r="E6" s="196" t="s">
        <v>74</v>
      </c>
      <c r="F6" s="196"/>
      <c r="G6" s="196"/>
      <c r="H6" s="197" t="s">
        <v>75</v>
      </c>
      <c r="I6" s="56"/>
      <c r="J6" s="57"/>
      <c r="K6" s="49"/>
    </row>
    <row r="7" spans="2:10" s="49" customFormat="1" ht="24" customHeight="1">
      <c r="B7" s="191"/>
      <c r="C7" s="193"/>
      <c r="D7" s="195"/>
      <c r="E7" s="58" t="s">
        <v>79</v>
      </c>
      <c r="F7" s="58" t="s">
        <v>105</v>
      </c>
      <c r="G7" s="58" t="s">
        <v>126</v>
      </c>
      <c r="H7" s="198"/>
      <c r="I7" s="59"/>
      <c r="J7" s="57"/>
    </row>
    <row r="8" spans="2:11" s="42" customFormat="1" ht="19.5" customHeight="1">
      <c r="B8" s="60" t="s">
        <v>131</v>
      </c>
      <c r="C8" s="61">
        <v>2020</v>
      </c>
      <c r="D8" s="62" t="s">
        <v>132</v>
      </c>
      <c r="E8" s="64">
        <v>0</v>
      </c>
      <c r="F8" s="63">
        <v>0</v>
      </c>
      <c r="G8" s="63">
        <v>0</v>
      </c>
      <c r="H8" s="65"/>
      <c r="I8" s="66"/>
      <c r="J8" s="67"/>
      <c r="K8" s="49"/>
    </row>
    <row r="9" spans="2:11" s="42" customFormat="1" ht="18" customHeight="1">
      <c r="B9" s="68" t="s">
        <v>64</v>
      </c>
      <c r="C9" s="69"/>
      <c r="D9" s="70"/>
      <c r="E9" s="70">
        <f>SUM(E8:E8)</f>
        <v>0</v>
      </c>
      <c r="F9" s="70">
        <f>SUM(F8:F8)</f>
        <v>0</v>
      </c>
      <c r="G9" s="70">
        <f>SUM(G8:G8)</f>
        <v>0</v>
      </c>
      <c r="H9" s="71"/>
      <c r="I9" s="72"/>
      <c r="J9" s="72"/>
      <c r="K9" s="49"/>
    </row>
    <row r="10" spans="2:11" s="42" customFormat="1" ht="18" customHeight="1">
      <c r="B10" s="124"/>
      <c r="C10" s="125"/>
      <c r="D10" s="121"/>
      <c r="E10" s="121"/>
      <c r="F10" s="121"/>
      <c r="G10" s="121"/>
      <c r="H10" s="121"/>
      <c r="I10" s="72"/>
      <c r="J10" s="72"/>
      <c r="K10" s="49"/>
    </row>
    <row r="11" spans="2:11" s="42" customFormat="1" ht="18" customHeight="1">
      <c r="B11" s="50"/>
      <c r="C11" s="51"/>
      <c r="D11" s="52"/>
      <c r="E11" s="48"/>
      <c r="F11" s="53"/>
      <c r="G11" s="52" t="s">
        <v>136</v>
      </c>
      <c r="H11" s="52"/>
      <c r="I11" s="72"/>
      <c r="J11" s="72"/>
      <c r="K11" s="49"/>
    </row>
    <row r="12" spans="2:11" s="42" customFormat="1" ht="18" customHeight="1">
      <c r="B12" s="190" t="s">
        <v>129</v>
      </c>
      <c r="C12" s="192" t="s">
        <v>134</v>
      </c>
      <c r="D12" s="194" t="s">
        <v>73</v>
      </c>
      <c r="E12" s="196" t="s">
        <v>74</v>
      </c>
      <c r="F12" s="196"/>
      <c r="G12" s="196"/>
      <c r="H12" s="197" t="s">
        <v>75</v>
      </c>
      <c r="I12" s="72"/>
      <c r="J12" s="72"/>
      <c r="K12" s="49"/>
    </row>
    <row r="13" spans="2:11" s="42" customFormat="1" ht="18" customHeight="1">
      <c r="B13" s="191"/>
      <c r="C13" s="193"/>
      <c r="D13" s="195"/>
      <c r="E13" s="58" t="s">
        <v>79</v>
      </c>
      <c r="F13" s="58" t="s">
        <v>105</v>
      </c>
      <c r="G13" s="58" t="s">
        <v>126</v>
      </c>
      <c r="H13" s="198"/>
      <c r="I13" s="72"/>
      <c r="J13" s="72"/>
      <c r="K13" s="49"/>
    </row>
    <row r="14" spans="2:11" s="42" customFormat="1" ht="18" customHeight="1">
      <c r="B14" s="60" t="s">
        <v>133</v>
      </c>
      <c r="C14" s="61">
        <v>2014</v>
      </c>
      <c r="D14" s="62"/>
      <c r="E14" s="64">
        <v>0</v>
      </c>
      <c r="F14" s="63">
        <v>0</v>
      </c>
      <c r="G14" s="63">
        <v>0</v>
      </c>
      <c r="H14" s="65"/>
      <c r="I14" s="72"/>
      <c r="J14" s="72"/>
      <c r="K14" s="49"/>
    </row>
    <row r="15" spans="2:11" s="42" customFormat="1" ht="18" customHeight="1">
      <c r="B15" s="68" t="s">
        <v>64</v>
      </c>
      <c r="C15" s="69"/>
      <c r="D15" s="70"/>
      <c r="E15" s="70">
        <f>SUM(E14:E14)</f>
        <v>0</v>
      </c>
      <c r="F15" s="70">
        <f>SUM(F14:F14)</f>
        <v>0</v>
      </c>
      <c r="G15" s="70">
        <f>SUM(G14:G14)</f>
        <v>0</v>
      </c>
      <c r="H15" s="71"/>
      <c r="I15" s="72"/>
      <c r="J15" s="72"/>
      <c r="K15" s="49"/>
    </row>
    <row r="16" spans="2:11" s="42" customFormat="1" ht="18" customHeight="1">
      <c r="B16" s="124"/>
      <c r="C16" s="125"/>
      <c r="D16" s="121"/>
      <c r="E16" s="121"/>
      <c r="F16" s="121"/>
      <c r="G16" s="121"/>
      <c r="H16" s="121"/>
      <c r="I16" s="72"/>
      <c r="J16" s="72"/>
      <c r="K16" s="49"/>
    </row>
    <row r="17" spans="2:11" s="42" customFormat="1" ht="18" customHeight="1">
      <c r="B17" s="50"/>
      <c r="C17" s="51"/>
      <c r="D17" s="52"/>
      <c r="E17" s="48"/>
      <c r="F17" s="53"/>
      <c r="G17" s="52" t="s">
        <v>136</v>
      </c>
      <c r="H17" s="52"/>
      <c r="I17" s="72"/>
      <c r="J17" s="72"/>
      <c r="K17" s="49"/>
    </row>
    <row r="18" spans="2:11" s="42" customFormat="1" ht="18" customHeight="1">
      <c r="B18" s="190" t="s">
        <v>130</v>
      </c>
      <c r="C18" s="192" t="s">
        <v>72</v>
      </c>
      <c r="D18" s="194" t="s">
        <v>73</v>
      </c>
      <c r="E18" s="196" t="s">
        <v>74</v>
      </c>
      <c r="F18" s="196"/>
      <c r="G18" s="196"/>
      <c r="H18" s="197" t="s">
        <v>75</v>
      </c>
      <c r="I18" s="72"/>
      <c r="J18" s="72"/>
      <c r="K18" s="49"/>
    </row>
    <row r="19" spans="2:11" s="42" customFormat="1" ht="18" customHeight="1">
      <c r="B19" s="191"/>
      <c r="C19" s="193"/>
      <c r="D19" s="195"/>
      <c r="E19" s="58" t="s">
        <v>79</v>
      </c>
      <c r="F19" s="58" t="s">
        <v>105</v>
      </c>
      <c r="G19" s="58" t="s">
        <v>126</v>
      </c>
      <c r="H19" s="198"/>
      <c r="I19" s="72"/>
      <c r="J19" s="72"/>
      <c r="K19" s="49"/>
    </row>
    <row r="20" spans="2:11" s="42" customFormat="1" ht="18" customHeight="1">
      <c r="B20" s="60" t="s">
        <v>135</v>
      </c>
      <c r="C20" s="61">
        <v>2020</v>
      </c>
      <c r="D20" s="127">
        <v>14300</v>
      </c>
      <c r="E20" s="64">
        <v>0</v>
      </c>
      <c r="F20" s="63">
        <v>0</v>
      </c>
      <c r="G20" s="63">
        <v>0</v>
      </c>
      <c r="H20" s="65"/>
      <c r="I20" s="72"/>
      <c r="J20" s="72"/>
      <c r="K20" s="49"/>
    </row>
    <row r="21" spans="2:11" s="42" customFormat="1" ht="18" customHeight="1">
      <c r="B21" s="68" t="s">
        <v>64</v>
      </c>
      <c r="C21" s="69"/>
      <c r="D21" s="70"/>
      <c r="E21" s="70">
        <f>SUM(E20:E20)</f>
        <v>0</v>
      </c>
      <c r="F21" s="70">
        <f>SUM(F20:F20)</f>
        <v>0</v>
      </c>
      <c r="G21" s="70">
        <f>SUM(G20:G20)</f>
        <v>0</v>
      </c>
      <c r="H21" s="71"/>
      <c r="I21" s="72"/>
      <c r="J21" s="72"/>
      <c r="K21" s="49"/>
    </row>
    <row r="22" spans="2:12" s="42" customFormat="1" ht="18" customHeight="1">
      <c r="B22" s="124"/>
      <c r="C22" s="125"/>
      <c r="D22" s="121"/>
      <c r="E22" s="121"/>
      <c r="F22" s="121"/>
      <c r="G22" s="121"/>
      <c r="H22" s="121"/>
      <c r="I22" s="121"/>
      <c r="J22" s="72"/>
      <c r="K22" s="72"/>
      <c r="L22" s="49"/>
    </row>
    <row r="23" spans="1:11" s="81" customFormat="1" ht="15.75">
      <c r="A23" s="76"/>
      <c r="C23" s="77"/>
      <c r="D23" s="78"/>
      <c r="E23" s="79"/>
      <c r="F23" s="79"/>
      <c r="G23" s="79"/>
      <c r="H23" s="52" t="s">
        <v>71</v>
      </c>
      <c r="I23" s="80"/>
      <c r="K23" s="82"/>
    </row>
    <row r="24" spans="1:11" ht="15.75">
      <c r="A24" s="73"/>
      <c r="B24" s="213" t="s">
        <v>112</v>
      </c>
      <c r="C24" s="214"/>
      <c r="D24" s="215"/>
      <c r="E24" s="201" t="s">
        <v>111</v>
      </c>
      <c r="F24" s="202"/>
      <c r="G24" s="202"/>
      <c r="H24" s="203"/>
      <c r="I24" s="199"/>
      <c r="J24" s="33"/>
      <c r="K24" s="75"/>
    </row>
    <row r="25" spans="1:11" ht="15.75">
      <c r="A25" s="73"/>
      <c r="B25" s="216"/>
      <c r="C25" s="217"/>
      <c r="D25" s="218"/>
      <c r="E25" s="58" t="s">
        <v>76</v>
      </c>
      <c r="F25" s="58" t="s">
        <v>79</v>
      </c>
      <c r="G25" s="58" t="s">
        <v>105</v>
      </c>
      <c r="H25" s="122" t="s">
        <v>126</v>
      </c>
      <c r="I25" s="200"/>
      <c r="J25" s="33"/>
      <c r="K25" s="75"/>
    </row>
    <row r="26" spans="1:11" ht="15.75">
      <c r="A26" s="73"/>
      <c r="B26" s="204" t="s">
        <v>113</v>
      </c>
      <c r="C26" s="205"/>
      <c r="D26" s="206"/>
      <c r="E26" s="63">
        <v>200000</v>
      </c>
      <c r="F26" s="63">
        <v>200000</v>
      </c>
      <c r="G26" s="63">
        <v>200000</v>
      </c>
      <c r="H26" s="123">
        <v>200000</v>
      </c>
      <c r="I26" s="120"/>
      <c r="J26" s="33"/>
      <c r="K26" s="75"/>
    </row>
    <row r="27" spans="2:11" ht="15.75">
      <c r="B27" s="207" t="s">
        <v>114</v>
      </c>
      <c r="C27" s="208"/>
      <c r="D27" s="209"/>
      <c r="E27" s="63">
        <v>30000</v>
      </c>
      <c r="F27" s="63">
        <v>23000</v>
      </c>
      <c r="G27" s="63">
        <v>24000</v>
      </c>
      <c r="H27" s="123">
        <v>24000</v>
      </c>
      <c r="I27" s="120"/>
      <c r="J27" s="33"/>
      <c r="K27" s="75"/>
    </row>
    <row r="28" spans="2:11" ht="15.75">
      <c r="B28" s="210" t="s">
        <v>64</v>
      </c>
      <c r="C28" s="211"/>
      <c r="D28" s="212"/>
      <c r="E28" s="70">
        <f>SUM(E26:E27)</f>
        <v>230000</v>
      </c>
      <c r="F28" s="70">
        <f t="shared" si="0" ref="F28:H28">SUM(F26:F27)</f>
        <v>223000</v>
      </c>
      <c r="G28" s="70">
        <f t="shared" si="0"/>
        <v>224000</v>
      </c>
      <c r="H28" s="71">
        <f t="shared" si="0"/>
        <v>224000</v>
      </c>
      <c r="I28" s="121"/>
      <c r="J28" s="33"/>
      <c r="K28" s="75"/>
    </row>
    <row r="29" spans="10:11" ht="15.75">
      <c r="J29" s="33"/>
      <c r="K29" s="75"/>
    </row>
    <row r="30" spans="2:11" ht="15.75">
      <c r="B30" s="74" t="s">
        <v>77</v>
      </c>
      <c r="J30" s="33"/>
      <c r="K30" s="75"/>
    </row>
    <row r="31" spans="2:11" ht="15.75">
      <c r="B31" s="77" t="s">
        <v>78</v>
      </c>
      <c r="J31" s="33"/>
      <c r="K31" s="75"/>
    </row>
    <row r="32" spans="10:11" ht="15.75">
      <c r="J32" s="33"/>
      <c r="K32" s="75"/>
    </row>
    <row r="33" spans="10:11" ht="15.75">
      <c r="J33" s="33"/>
      <c r="K33" s="75"/>
    </row>
    <row r="34" spans="2:11" ht="15.75">
      <c r="B34" s="33"/>
      <c r="C34" s="33"/>
      <c r="D34" s="33"/>
      <c r="E34" s="33"/>
      <c r="F34" s="33"/>
      <c r="G34" s="33"/>
      <c r="H34" s="33"/>
      <c r="I34" s="33"/>
      <c r="J34" s="33"/>
      <c r="K34" s="75"/>
    </row>
    <row r="35" spans="2:11" ht="15.75">
      <c r="B35" s="33"/>
      <c r="C35" s="33"/>
      <c r="D35" s="33"/>
      <c r="E35" s="33"/>
      <c r="F35" s="33"/>
      <c r="G35" s="33"/>
      <c r="H35" s="33"/>
      <c r="I35" s="33"/>
      <c r="J35" s="33"/>
      <c r="K35" s="75"/>
    </row>
    <row r="36" spans="2:11" ht="15.75">
      <c r="B36" s="33"/>
      <c r="C36" s="33"/>
      <c r="D36" s="33"/>
      <c r="E36" s="33"/>
      <c r="F36" s="33"/>
      <c r="G36" s="33"/>
      <c r="H36" s="33"/>
      <c r="I36" s="33"/>
      <c r="J36" s="33"/>
      <c r="K36" s="75"/>
    </row>
    <row r="37" spans="2:11" ht="15.75">
      <c r="B37" s="33"/>
      <c r="C37" s="33"/>
      <c r="D37" s="33"/>
      <c r="E37" s="33"/>
      <c r="F37" s="33"/>
      <c r="G37" s="33"/>
      <c r="H37" s="33"/>
      <c r="I37" s="33"/>
      <c r="J37" s="33"/>
      <c r="K37" s="75"/>
    </row>
    <row r="38" spans="2:11" ht="15.75">
      <c r="B38" s="33"/>
      <c r="C38" s="33"/>
      <c r="D38" s="33"/>
      <c r="E38" s="33"/>
      <c r="F38" s="33"/>
      <c r="G38" s="33"/>
      <c r="H38" s="33"/>
      <c r="I38" s="33"/>
      <c r="J38" s="33"/>
      <c r="K38" s="75"/>
    </row>
    <row r="39" spans="2:11" ht="15.75">
      <c r="B39" s="33"/>
      <c r="C39" s="33"/>
      <c r="D39" s="33"/>
      <c r="E39" s="33"/>
      <c r="F39" s="33"/>
      <c r="G39" s="33"/>
      <c r="H39" s="33"/>
      <c r="I39" s="33"/>
      <c r="J39" s="33"/>
      <c r="K39" s="75"/>
    </row>
    <row r="40" spans="2:11" ht="15.75">
      <c r="B40" s="33"/>
      <c r="C40" s="33"/>
      <c r="D40" s="33"/>
      <c r="E40" s="33"/>
      <c r="F40" s="33"/>
      <c r="G40" s="33"/>
      <c r="H40" s="33"/>
      <c r="I40" s="33"/>
      <c r="J40" s="33"/>
      <c r="K40" s="75"/>
    </row>
    <row r="41" spans="2:11" ht="15.75">
      <c r="B41" s="33"/>
      <c r="C41" s="33"/>
      <c r="D41" s="33"/>
      <c r="E41" s="33"/>
      <c r="F41" s="33"/>
      <c r="G41" s="33"/>
      <c r="H41" s="33"/>
      <c r="I41" s="33"/>
      <c r="J41" s="33"/>
      <c r="K41" s="75"/>
    </row>
    <row r="42" spans="2:11" ht="15.75">
      <c r="B42" s="33"/>
      <c r="C42" s="33"/>
      <c r="D42" s="33"/>
      <c r="E42" s="33"/>
      <c r="F42" s="33"/>
      <c r="G42" s="33"/>
      <c r="H42" s="33"/>
      <c r="I42" s="33"/>
      <c r="J42" s="33"/>
      <c r="K42" s="75"/>
    </row>
    <row r="43" spans="2:11" ht="15.75">
      <c r="B43" s="33"/>
      <c r="C43" s="33"/>
      <c r="D43" s="33"/>
      <c r="E43" s="33"/>
      <c r="F43" s="33"/>
      <c r="G43" s="33"/>
      <c r="H43" s="33"/>
      <c r="I43" s="33"/>
      <c r="J43" s="33"/>
      <c r="K43" s="75"/>
    </row>
    <row r="44" spans="2:11" ht="15.75">
      <c r="B44" s="33"/>
      <c r="C44" s="33"/>
      <c r="D44" s="33"/>
      <c r="E44" s="33"/>
      <c r="F44" s="33"/>
      <c r="G44" s="33"/>
      <c r="H44" s="33"/>
      <c r="I44" s="33"/>
      <c r="J44" s="33"/>
      <c r="K44" s="75"/>
    </row>
    <row r="45" spans="2:11" ht="15.75">
      <c r="B45" s="33"/>
      <c r="C45" s="33"/>
      <c r="D45" s="33"/>
      <c r="E45" s="33"/>
      <c r="F45" s="33"/>
      <c r="G45" s="33"/>
      <c r="H45" s="33"/>
      <c r="I45" s="33"/>
      <c r="J45" s="33"/>
      <c r="K45" s="75"/>
    </row>
    <row r="46" spans="2:11" ht="15.75">
      <c r="B46" s="33"/>
      <c r="C46" s="33"/>
      <c r="D46" s="33"/>
      <c r="E46" s="33"/>
      <c r="F46" s="33"/>
      <c r="G46" s="33"/>
      <c r="H46" s="33"/>
      <c r="I46" s="33"/>
      <c r="J46" s="33"/>
      <c r="K46" s="75"/>
    </row>
    <row r="47" spans="2:11" ht="15.75">
      <c r="B47" s="33"/>
      <c r="C47" s="33"/>
      <c r="D47" s="33"/>
      <c r="E47" s="33"/>
      <c r="F47" s="33"/>
      <c r="G47" s="33"/>
      <c r="H47" s="33"/>
      <c r="I47" s="33"/>
      <c r="J47" s="33"/>
      <c r="K47" s="75"/>
    </row>
    <row r="48" spans="2:11" ht="15.75">
      <c r="B48" s="33"/>
      <c r="C48" s="33"/>
      <c r="D48" s="33"/>
      <c r="E48" s="33"/>
      <c r="F48" s="33"/>
      <c r="G48" s="33"/>
      <c r="H48" s="33"/>
      <c r="I48" s="33"/>
      <c r="J48" s="33"/>
      <c r="K48" s="75"/>
    </row>
    <row r="49" spans="2:11" ht="15.75">
      <c r="B49" s="33"/>
      <c r="C49" s="33"/>
      <c r="D49" s="33"/>
      <c r="E49" s="33"/>
      <c r="F49" s="33"/>
      <c r="G49" s="33"/>
      <c r="H49" s="33"/>
      <c r="I49" s="33"/>
      <c r="J49" s="33"/>
      <c r="K49" s="75"/>
    </row>
    <row r="50" spans="2:11" ht="15.75">
      <c r="B50" s="33"/>
      <c r="C50" s="33"/>
      <c r="D50" s="33"/>
      <c r="E50" s="33"/>
      <c r="F50" s="33"/>
      <c r="G50" s="33"/>
      <c r="H50" s="33"/>
      <c r="I50" s="33"/>
      <c r="J50" s="33"/>
      <c r="K50" s="75"/>
    </row>
    <row r="51" spans="2:11" ht="15.75">
      <c r="B51" s="33"/>
      <c r="C51" s="33"/>
      <c r="D51" s="33"/>
      <c r="E51" s="33"/>
      <c r="F51" s="33"/>
      <c r="G51" s="33"/>
      <c r="H51" s="33"/>
      <c r="I51" s="33"/>
      <c r="J51" s="33"/>
      <c r="K51" s="75"/>
    </row>
    <row r="52" spans="2:11" ht="15.75">
      <c r="B52" s="33"/>
      <c r="C52" s="33"/>
      <c r="D52" s="33"/>
      <c r="E52" s="33"/>
      <c r="F52" s="33"/>
      <c r="G52" s="33"/>
      <c r="H52" s="33"/>
      <c r="I52" s="33"/>
      <c r="J52" s="33"/>
      <c r="K52" s="75"/>
    </row>
    <row r="53" spans="2:11" ht="15.75">
      <c r="B53" s="33"/>
      <c r="C53" s="33"/>
      <c r="D53" s="33"/>
      <c r="E53" s="33"/>
      <c r="F53" s="33"/>
      <c r="G53" s="33"/>
      <c r="H53" s="33"/>
      <c r="I53" s="33"/>
      <c r="J53" s="33"/>
      <c r="K53" s="75"/>
    </row>
    <row r="54" spans="2:11" ht="15.75">
      <c r="B54" s="33"/>
      <c r="C54" s="33"/>
      <c r="D54" s="33"/>
      <c r="E54" s="33"/>
      <c r="F54" s="33"/>
      <c r="G54" s="33"/>
      <c r="H54" s="33"/>
      <c r="I54" s="33"/>
      <c r="J54" s="33"/>
      <c r="K54" s="75"/>
    </row>
    <row r="55" spans="2:11" ht="15.75">
      <c r="B55" s="33"/>
      <c r="C55" s="33"/>
      <c r="D55" s="33"/>
      <c r="E55" s="33"/>
      <c r="F55" s="33"/>
      <c r="G55" s="33"/>
      <c r="H55" s="33"/>
      <c r="I55" s="33"/>
      <c r="J55" s="33"/>
      <c r="K55" s="75"/>
    </row>
    <row r="56" spans="2:9" ht="15.75">
      <c r="B56" s="33"/>
      <c r="C56" s="33"/>
      <c r="D56" s="33"/>
      <c r="E56" s="33"/>
      <c r="F56" s="33"/>
      <c r="G56" s="33"/>
      <c r="H56" s="33"/>
      <c r="I56" s="33"/>
    </row>
    <row r="57" spans="2:9" ht="15.75">
      <c r="B57" s="33"/>
      <c r="C57" s="33"/>
      <c r="D57" s="33"/>
      <c r="E57" s="33"/>
      <c r="F57" s="33"/>
      <c r="G57" s="33"/>
      <c r="H57" s="33"/>
      <c r="I57" s="33"/>
    </row>
    <row r="58" spans="2:9" ht="15.75">
      <c r="B58" s="33"/>
      <c r="C58" s="33"/>
      <c r="D58" s="33"/>
      <c r="E58" s="33"/>
      <c r="F58" s="33"/>
      <c r="G58" s="33"/>
      <c r="H58" s="33"/>
      <c r="I58" s="33"/>
    </row>
    <row r="59" spans="2:9" ht="15.75">
      <c r="B59" s="33"/>
      <c r="C59" s="33"/>
      <c r="D59" s="33"/>
      <c r="E59" s="33"/>
      <c r="F59" s="33"/>
      <c r="G59" s="33"/>
      <c r="H59" s="33"/>
      <c r="I59" s="33"/>
    </row>
    <row r="60" spans="2:9" ht="15.75">
      <c r="B60" s="33"/>
      <c r="C60" s="33"/>
      <c r="D60" s="33"/>
      <c r="E60" s="33"/>
      <c r="F60" s="33"/>
      <c r="G60" s="33"/>
      <c r="H60" s="33"/>
      <c r="I60" s="33"/>
    </row>
    <row r="61" spans="2:9" ht="15.75">
      <c r="B61" s="33"/>
      <c r="C61" s="33"/>
      <c r="D61" s="33"/>
      <c r="E61" s="33"/>
      <c r="F61" s="33"/>
      <c r="G61" s="33"/>
      <c r="H61" s="33"/>
      <c r="I61" s="33"/>
    </row>
    <row r="62" spans="2:9" ht="15.75">
      <c r="B62" s="33"/>
      <c r="C62" s="33"/>
      <c r="D62" s="33"/>
      <c r="E62" s="33"/>
      <c r="F62" s="33"/>
      <c r="G62" s="33"/>
      <c r="H62" s="33"/>
      <c r="I62" s="33"/>
    </row>
    <row r="63" spans="2:9" ht="15.75">
      <c r="B63" s="33"/>
      <c r="C63" s="33"/>
      <c r="D63" s="33"/>
      <c r="E63" s="33"/>
      <c r="F63" s="33"/>
      <c r="G63" s="33"/>
      <c r="H63" s="33"/>
      <c r="I63" s="33"/>
    </row>
    <row r="64" spans="2:9" ht="15.75">
      <c r="B64" s="33"/>
      <c r="C64" s="33"/>
      <c r="D64" s="33"/>
      <c r="E64" s="33"/>
      <c r="F64" s="33"/>
      <c r="G64" s="33"/>
      <c r="H64" s="33"/>
      <c r="I64" s="33"/>
    </row>
    <row r="65" spans="2:9" ht="15.75">
      <c r="B65" s="33"/>
      <c r="C65" s="33"/>
      <c r="D65" s="33"/>
      <c r="E65" s="33"/>
      <c r="F65" s="33"/>
      <c r="G65" s="33"/>
      <c r="H65" s="33"/>
      <c r="I65" s="33"/>
    </row>
  </sheetData>
  <mergeCells count="22">
    <mergeCell ref="H12:H13"/>
    <mergeCell ref="B18:B19"/>
    <mergeCell ref="C18:C19"/>
    <mergeCell ref="D18:D19"/>
    <mergeCell ref="E18:G18"/>
    <mergeCell ref="H18:H19"/>
    <mergeCell ref="B12:B13"/>
    <mergeCell ref="C12:C13"/>
    <mergeCell ref="D12:D13"/>
    <mergeCell ref="E12:G12"/>
    <mergeCell ref="I24:I25"/>
    <mergeCell ref="E24:H24"/>
    <mergeCell ref="B26:D26"/>
    <mergeCell ref="B27:D27"/>
    <mergeCell ref="B28:D28"/>
    <mergeCell ref="B24:D25"/>
    <mergeCell ref="B3:H3"/>
    <mergeCell ref="B6:B7"/>
    <mergeCell ref="C6:C7"/>
    <mergeCell ref="D6:D7"/>
    <mergeCell ref="E6:G6"/>
    <mergeCell ref="H6:H7"/>
  </mergeCells>
  <pageMargins left="0.708661417322835" right="0.708661417322835" top="0.78740157480315" bottom="0.78740157480315" header="0.31496062992126" footer="0.31496062992126"/>
  <pageSetup orientation="landscape" paperSize="9" scale="90" r:id="rId1"/>
  <ignoredErrors>
    <ignoredError sqref="E25:H25 E7:G7 E13:G13 E19:G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showGridLines="0" workbookViewId="0" topLeftCell="C1">
      <selection pane="topLeft" activeCell="H15" sqref="H15"/>
    </sheetView>
  </sheetViews>
  <sheetFormatPr defaultColWidth="9.1640625" defaultRowHeight="12.75"/>
  <cols>
    <col min="1" max="1" width="3.33333333333333" style="91" customWidth="1"/>
    <col min="2" max="4" width="8.66666666666667" style="91" customWidth="1"/>
    <col min="5" max="5" width="78.8333333333333" style="91" customWidth="1"/>
    <col min="6" max="8" width="21.8333333333333" style="91" customWidth="1"/>
    <col min="9" max="9" width="21.8333333333333" style="83" customWidth="1"/>
    <col min="10" max="12" width="21.8333333333333" style="91" customWidth="1"/>
    <col min="13" max="13" width="5.5" style="91" customWidth="1"/>
    <col min="14" max="14" width="20.8333333333333" style="91" customWidth="1"/>
    <col min="15" max="15" width="29.1666666666667" style="91" customWidth="1"/>
    <col min="16" max="16384" width="9.16666666666667" style="91"/>
  </cols>
  <sheetData>
    <row r="1" ht="12.75">
      <c r="L1" s="36" t="s">
        <v>152</v>
      </c>
    </row>
    <row r="3" spans="2:14" ht="18.75">
      <c r="B3" s="219" t="s">
        <v>68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172"/>
      <c r="N3" s="172"/>
    </row>
    <row r="4" spans="5:12" ht="15.75" thickBot="1">
      <c r="E4" s="92"/>
      <c r="L4" s="93" t="s">
        <v>42</v>
      </c>
    </row>
    <row r="5" spans="2:12" ht="60.75" customHeight="1" thickBot="1">
      <c r="B5" s="220" t="s">
        <v>104</v>
      </c>
      <c r="C5" s="221"/>
      <c r="D5" s="221"/>
      <c r="E5" s="222"/>
      <c r="F5" s="165" t="s">
        <v>127</v>
      </c>
      <c r="G5" s="166" t="s">
        <v>80</v>
      </c>
      <c r="H5" s="167" t="s">
        <v>81</v>
      </c>
      <c r="I5" s="167" t="s">
        <v>137</v>
      </c>
      <c r="J5" s="167" t="s">
        <v>82</v>
      </c>
      <c r="K5" s="167" t="s">
        <v>83</v>
      </c>
      <c r="L5" s="168" t="s">
        <v>84</v>
      </c>
    </row>
    <row r="6" spans="2:14" ht="24.75" customHeight="1" thickBot="1">
      <c r="B6" s="223" t="s">
        <v>85</v>
      </c>
      <c r="C6" s="224"/>
      <c r="D6" s="224"/>
      <c r="E6" s="224"/>
      <c r="F6" s="109">
        <f>SUM(G6:L6)</f>
        <v>214755672029</v>
      </c>
      <c r="G6" s="110">
        <f>G7+G9+G13</f>
        <v>124044873328</v>
      </c>
      <c r="H6" s="111">
        <f t="shared" si="0" ref="H6:L6">H7+H9+H13</f>
        <v>37020356509</v>
      </c>
      <c r="I6" s="84">
        <f t="shared" si="0"/>
        <v>2398154704</v>
      </c>
      <c r="J6" s="111">
        <f t="shared" si="0"/>
        <v>160500000</v>
      </c>
      <c r="K6" s="111">
        <f t="shared" si="0"/>
        <v>2684000000</v>
      </c>
      <c r="L6" s="112">
        <f t="shared" si="0"/>
        <v>48447787488</v>
      </c>
      <c r="N6" s="94" t="s">
        <v>138</v>
      </c>
    </row>
    <row r="7" spans="2:15" ht="24.75" customHeight="1">
      <c r="B7" s="225" t="s">
        <v>86</v>
      </c>
      <c r="C7" s="228" t="s">
        <v>87</v>
      </c>
      <c r="D7" s="228"/>
      <c r="E7" s="228"/>
      <c r="F7" s="113">
        <f t="shared" si="1" ref="F7:F27">SUM(G7:L7)</f>
        <v>39253500000</v>
      </c>
      <c r="G7" s="117">
        <v>36400000000</v>
      </c>
      <c r="H7" s="114"/>
      <c r="I7" s="85">
        <v>371500000</v>
      </c>
      <c r="J7" s="114"/>
      <c r="K7" s="114"/>
      <c r="L7" s="118">
        <v>2482000000</v>
      </c>
      <c r="M7" s="99"/>
      <c r="N7" s="94"/>
      <c r="O7" s="91" t="s">
        <v>139</v>
      </c>
    </row>
    <row r="8" spans="2:14" ht="24.75" customHeight="1">
      <c r="B8" s="226"/>
      <c r="C8" s="171" t="s">
        <v>88</v>
      </c>
      <c r="D8" s="229" t="s">
        <v>89</v>
      </c>
      <c r="E8" s="230"/>
      <c r="F8" s="95">
        <f t="shared" si="1"/>
        <v>18900000000</v>
      </c>
      <c r="G8" s="96">
        <v>18900000000</v>
      </c>
      <c r="H8" s="97"/>
      <c r="I8" s="87"/>
      <c r="J8" s="97"/>
      <c r="K8" s="97"/>
      <c r="L8" s="98"/>
      <c r="M8" s="99"/>
      <c r="N8" s="94"/>
    </row>
    <row r="9" spans="2:14" ht="24.75" customHeight="1">
      <c r="B9" s="226"/>
      <c r="C9" s="231" t="s">
        <v>90</v>
      </c>
      <c r="D9" s="231"/>
      <c r="E9" s="231"/>
      <c r="F9" s="95">
        <f t="shared" si="1"/>
        <v>13010300000</v>
      </c>
      <c r="G9" s="100">
        <f>G10+G11+G12</f>
        <v>0</v>
      </c>
      <c r="H9" s="101">
        <f t="shared" si="2" ref="H9:L9">H10+H11+H12</f>
        <v>226800000</v>
      </c>
      <c r="I9" s="86">
        <f t="shared" si="2"/>
        <v>108500000</v>
      </c>
      <c r="J9" s="101">
        <f t="shared" si="2"/>
        <v>23000000</v>
      </c>
      <c r="K9" s="101">
        <f>K10+K11+K12</f>
        <v>585000000</v>
      </c>
      <c r="L9" s="102">
        <f t="shared" si="2"/>
        <v>12067000000</v>
      </c>
      <c r="M9" s="99"/>
      <c r="N9" s="94"/>
    </row>
    <row r="10" spans="2:14" ht="24.75" customHeight="1">
      <c r="B10" s="226"/>
      <c r="C10" s="232" t="s">
        <v>91</v>
      </c>
      <c r="D10" s="229" t="s">
        <v>92</v>
      </c>
      <c r="E10" s="230"/>
      <c r="F10" s="95">
        <f t="shared" si="1"/>
        <v>792800000</v>
      </c>
      <c r="G10" s="96"/>
      <c r="H10" s="97"/>
      <c r="I10" s="87"/>
      <c r="J10" s="97"/>
      <c r="K10" s="97">
        <v>585000000</v>
      </c>
      <c r="L10" s="98">
        <v>207800000</v>
      </c>
      <c r="M10" s="99"/>
      <c r="N10" s="94"/>
    </row>
    <row r="11" spans="2:14" ht="24.75" customHeight="1">
      <c r="B11" s="226"/>
      <c r="C11" s="232"/>
      <c r="D11" s="229" t="s">
        <v>140</v>
      </c>
      <c r="E11" s="233"/>
      <c r="F11" s="95">
        <f t="shared" si="1"/>
        <v>11850000000</v>
      </c>
      <c r="G11" s="96"/>
      <c r="H11" s="97"/>
      <c r="I11" s="87"/>
      <c r="J11" s="97"/>
      <c r="K11" s="97"/>
      <c r="L11" s="88">
        <v>11850000000</v>
      </c>
      <c r="M11" s="99"/>
      <c r="N11" s="94"/>
    </row>
    <row r="12" spans="2:14" ht="24.75" customHeight="1">
      <c r="B12" s="226"/>
      <c r="C12" s="232"/>
      <c r="D12" s="229" t="s">
        <v>67</v>
      </c>
      <c r="E12" s="230"/>
      <c r="F12" s="95">
        <f t="shared" si="1"/>
        <v>367500000</v>
      </c>
      <c r="G12" s="96"/>
      <c r="H12" s="97">
        <v>226800000</v>
      </c>
      <c r="I12" s="87">
        <v>108500000</v>
      </c>
      <c r="J12" s="97">
        <v>23000000</v>
      </c>
      <c r="K12" s="87"/>
      <c r="L12" s="88">
        <v>9200000</v>
      </c>
      <c r="M12" s="99"/>
      <c r="N12" s="94"/>
    </row>
    <row r="13" spans="2:14" ht="24.75" customHeight="1">
      <c r="B13" s="226"/>
      <c r="C13" s="231" t="s">
        <v>93</v>
      </c>
      <c r="D13" s="231"/>
      <c r="E13" s="231"/>
      <c r="F13" s="95">
        <f t="shared" si="1"/>
        <v>162491872029</v>
      </c>
      <c r="G13" s="100">
        <f>G14+G16+G17+G18</f>
        <v>87644873328</v>
      </c>
      <c r="H13" s="101">
        <f t="shared" si="3" ref="H13:K13">H14+H16+H17+H18</f>
        <v>36793556509</v>
      </c>
      <c r="I13" s="86">
        <f t="shared" si="3"/>
        <v>1918154704</v>
      </c>
      <c r="J13" s="101">
        <f t="shared" si="3"/>
        <v>137500000</v>
      </c>
      <c r="K13" s="101">
        <f t="shared" si="3"/>
        <v>2099000000</v>
      </c>
      <c r="L13" s="89">
        <f>L14+L16+L17+L18</f>
        <v>33898787488</v>
      </c>
      <c r="N13" s="94"/>
    </row>
    <row r="14" spans="2:14" ht="24.75" customHeight="1">
      <c r="B14" s="226"/>
      <c r="C14" s="232" t="s">
        <v>91</v>
      </c>
      <c r="D14" s="229" t="s">
        <v>94</v>
      </c>
      <c r="E14" s="230"/>
      <c r="F14" s="95">
        <f t="shared" si="1"/>
        <v>129456872029</v>
      </c>
      <c r="G14" s="115">
        <f>37212538328+30000000000+14932335000+5500000000</f>
        <v>87644873328</v>
      </c>
      <c r="H14" s="87">
        <f>34889990288+1920000000-16433779</f>
        <v>36793556509</v>
      </c>
      <c r="I14" s="87">
        <v>1918154704</v>
      </c>
      <c r="J14" s="87">
        <v>2500000</v>
      </c>
      <c r="K14" s="87">
        <v>1949000000</v>
      </c>
      <c r="L14" s="88">
        <v>1148787488</v>
      </c>
      <c r="N14" s="94"/>
    </row>
    <row r="15" spans="2:14" ht="24.75" customHeight="1">
      <c r="B15" s="226"/>
      <c r="C15" s="232"/>
      <c r="D15" s="103" t="s">
        <v>88</v>
      </c>
      <c r="E15" s="104" t="s">
        <v>95</v>
      </c>
      <c r="F15" s="95">
        <f t="shared" si="1"/>
        <v>14932335000</v>
      </c>
      <c r="G15" s="115">
        <v>14932335000</v>
      </c>
      <c r="H15" s="87"/>
      <c r="I15" s="87"/>
      <c r="J15" s="87"/>
      <c r="K15" s="87"/>
      <c r="L15" s="88"/>
      <c r="N15" s="94"/>
    </row>
    <row r="16" spans="2:14" ht="24.75" customHeight="1">
      <c r="B16" s="226"/>
      <c r="C16" s="232"/>
      <c r="D16" s="242" t="s">
        <v>96</v>
      </c>
      <c r="E16" s="243"/>
      <c r="F16" s="95">
        <f t="shared" si="1"/>
        <v>0</v>
      </c>
      <c r="G16" s="115"/>
      <c r="H16" s="87"/>
      <c r="I16" s="87"/>
      <c r="J16" s="87"/>
      <c r="K16" s="87"/>
      <c r="L16" s="88"/>
      <c r="N16" s="94"/>
    </row>
    <row r="17" spans="2:14" ht="24.75" customHeight="1">
      <c r="B17" s="226"/>
      <c r="C17" s="232"/>
      <c r="D17" s="242" t="s">
        <v>97</v>
      </c>
      <c r="E17" s="243"/>
      <c r="F17" s="95">
        <f t="shared" si="1"/>
        <v>32750000000</v>
      </c>
      <c r="G17" s="115"/>
      <c r="H17" s="87"/>
      <c r="I17" s="87"/>
      <c r="J17" s="87"/>
      <c r="K17" s="87"/>
      <c r="L17" s="88">
        <v>32750000000</v>
      </c>
      <c r="M17" s="105"/>
      <c r="N17" s="94"/>
    </row>
    <row r="18" spans="2:14" ht="24.75" customHeight="1" thickBot="1">
      <c r="B18" s="227"/>
      <c r="C18" s="241"/>
      <c r="D18" s="244" t="s">
        <v>98</v>
      </c>
      <c r="E18" s="245"/>
      <c r="F18" s="106">
        <f t="shared" si="1"/>
        <v>285000000</v>
      </c>
      <c r="G18" s="116"/>
      <c r="H18" s="90"/>
      <c r="I18" s="90"/>
      <c r="J18" s="90">
        <v>135000000</v>
      </c>
      <c r="K18" s="90">
        <v>150000000</v>
      </c>
      <c r="L18" s="173"/>
      <c r="M18" s="94"/>
      <c r="N18" s="94"/>
    </row>
    <row r="19" spans="2:14" ht="24.75" customHeight="1" thickBot="1">
      <c r="B19" s="234" t="s">
        <v>99</v>
      </c>
      <c r="C19" s="235"/>
      <c r="D19" s="235"/>
      <c r="E19" s="235"/>
      <c r="F19" s="109">
        <f t="shared" si="1"/>
        <v>210508093555</v>
      </c>
      <c r="G19" s="174">
        <f>69778196328+30000000000+14932335000+5500000000</f>
        <v>120210531328</v>
      </c>
      <c r="H19" s="84">
        <f>38503790288-16433779-1587000000+120000000</f>
        <v>37020356509</v>
      </c>
      <c r="I19" s="84">
        <v>2072127230</v>
      </c>
      <c r="J19" s="84">
        <v>73291000</v>
      </c>
      <c r="K19" s="84">
        <v>2684000000</v>
      </c>
      <c r="L19" s="175">
        <v>48447787488</v>
      </c>
      <c r="N19" s="94"/>
    </row>
    <row r="20" spans="2:14" ht="24.75" customHeight="1">
      <c r="B20" s="128" t="s">
        <v>141</v>
      </c>
      <c r="C20" s="129" t="s">
        <v>142</v>
      </c>
      <c r="D20" s="130"/>
      <c r="E20" s="131"/>
      <c r="F20" s="132">
        <f t="shared" si="1"/>
        <v>11850000000</v>
      </c>
      <c r="G20" s="176">
        <f>G21+G22+G23+G24+G25</f>
        <v>0</v>
      </c>
      <c r="H20" s="176">
        <f t="shared" si="4" ref="H20:L20">H21+H22+H23+H24+H25</f>
        <v>0</v>
      </c>
      <c r="I20" s="176">
        <f t="shared" si="4"/>
        <v>0</v>
      </c>
      <c r="J20" s="177">
        <f t="shared" si="4"/>
        <v>0</v>
      </c>
      <c r="K20" s="177">
        <f t="shared" si="4"/>
        <v>0</v>
      </c>
      <c r="L20" s="135">
        <f t="shared" si="4"/>
        <v>11850000000</v>
      </c>
      <c r="N20" s="94"/>
    </row>
    <row r="21" spans="2:14" ht="24.75" customHeight="1">
      <c r="B21" s="136"/>
      <c r="C21" s="137" t="s">
        <v>86</v>
      </c>
      <c r="D21" s="130" t="s">
        <v>143</v>
      </c>
      <c r="E21" s="131"/>
      <c r="F21" s="132">
        <f t="shared" si="1"/>
        <v>950000000</v>
      </c>
      <c r="G21" s="178"/>
      <c r="H21" s="178"/>
      <c r="I21" s="178"/>
      <c r="J21" s="179"/>
      <c r="K21" s="179"/>
      <c r="L21" s="180">
        <f>850000000+100000000</f>
        <v>950000000</v>
      </c>
      <c r="N21" s="94"/>
    </row>
    <row r="22" spans="2:14" ht="24.75" customHeight="1">
      <c r="B22" s="136"/>
      <c r="C22" s="137"/>
      <c r="D22" s="130" t="s">
        <v>144</v>
      </c>
      <c r="E22" s="131"/>
      <c r="F22" s="132">
        <f t="shared" si="1"/>
        <v>1900000000</v>
      </c>
      <c r="G22" s="138"/>
      <c r="H22" s="138"/>
      <c r="I22" s="138"/>
      <c r="J22" s="139"/>
      <c r="K22" s="139"/>
      <c r="L22" s="140">
        <v>1900000000</v>
      </c>
      <c r="N22" s="94"/>
    </row>
    <row r="23" spans="2:14" ht="24.75" customHeight="1">
      <c r="B23" s="136"/>
      <c r="C23" s="137"/>
      <c r="D23" s="130" t="s">
        <v>145</v>
      </c>
      <c r="E23" s="131"/>
      <c r="F23" s="132">
        <f t="shared" si="1"/>
        <v>2000000000</v>
      </c>
      <c r="G23" s="138"/>
      <c r="H23" s="138"/>
      <c r="I23" s="138"/>
      <c r="J23" s="139"/>
      <c r="K23" s="139"/>
      <c r="L23" s="140">
        <v>2000000000</v>
      </c>
      <c r="N23" s="94"/>
    </row>
    <row r="24" spans="2:14" ht="24.75" customHeight="1">
      <c r="B24" s="136"/>
      <c r="C24" s="137"/>
      <c r="D24" s="130" t="s">
        <v>146</v>
      </c>
      <c r="E24" s="131"/>
      <c r="F24" s="132">
        <f t="shared" si="1"/>
        <v>0</v>
      </c>
      <c r="G24" s="138"/>
      <c r="H24" s="138"/>
      <c r="I24" s="138"/>
      <c r="J24" s="139"/>
      <c r="K24" s="139"/>
      <c r="L24" s="140">
        <v>0</v>
      </c>
      <c r="N24" s="94"/>
    </row>
    <row r="25" spans="2:15" ht="24.75" customHeight="1" thickBot="1">
      <c r="B25" s="141"/>
      <c r="C25" s="142"/>
      <c r="D25" s="236" t="s">
        <v>147</v>
      </c>
      <c r="E25" s="237"/>
      <c r="F25" s="143">
        <f t="shared" si="1"/>
        <v>7000000000</v>
      </c>
      <c r="G25" s="144"/>
      <c r="H25" s="144"/>
      <c r="I25" s="144"/>
      <c r="J25" s="145"/>
      <c r="K25" s="145"/>
      <c r="L25" s="181">
        <f>7100000000-100000000</f>
        <v>7000000000</v>
      </c>
      <c r="N25" s="94"/>
      <c r="O25" s="91" t="s">
        <v>150</v>
      </c>
    </row>
    <row r="26" spans="2:12" ht="24.75" customHeight="1" thickTop="1" thickBot="1">
      <c r="B26" s="147"/>
      <c r="C26" s="148" t="s">
        <v>100</v>
      </c>
      <c r="D26" s="149"/>
      <c r="E26" s="150"/>
      <c r="F26" s="151">
        <f t="shared" si="1"/>
        <v>4466700000</v>
      </c>
      <c r="G26" s="152"/>
      <c r="H26" s="152"/>
      <c r="I26" s="152"/>
      <c r="J26" s="153"/>
      <c r="K26" s="153">
        <v>1867000000</v>
      </c>
      <c r="L26" s="154">
        <v>2599700000</v>
      </c>
    </row>
    <row r="27" spans="2:12" ht="24.75" customHeight="1" thickTop="1" thickBot="1">
      <c r="B27" s="238" t="s">
        <v>101</v>
      </c>
      <c r="C27" s="239"/>
      <c r="D27" s="239"/>
      <c r="E27" s="240"/>
      <c r="F27" s="155">
        <f t="shared" si="1"/>
        <v>4247578474</v>
      </c>
      <c r="G27" s="156">
        <f t="shared" si="5" ref="G27:L27">G6-G19</f>
        <v>3834342000</v>
      </c>
      <c r="H27" s="156">
        <f t="shared" si="5"/>
        <v>0</v>
      </c>
      <c r="I27" s="156">
        <f t="shared" si="5"/>
        <v>326027474</v>
      </c>
      <c r="J27" s="157">
        <f t="shared" si="5"/>
        <v>87209000</v>
      </c>
      <c r="K27" s="157">
        <f t="shared" si="5"/>
        <v>0</v>
      </c>
      <c r="L27" s="158">
        <f t="shared" si="5"/>
        <v>0</v>
      </c>
    </row>
    <row r="28" spans="2:15" ht="27" customHeight="1">
      <c r="B28" s="159"/>
      <c r="C28" s="159"/>
      <c r="D28" s="159"/>
      <c r="E28" s="159"/>
      <c r="F28" s="159"/>
      <c r="G28" s="160"/>
      <c r="H28" s="159"/>
      <c r="I28" s="160"/>
      <c r="J28" s="159"/>
      <c r="K28" s="159"/>
      <c r="L28" s="159"/>
      <c r="M28" s="159"/>
      <c r="N28" s="159"/>
      <c r="O28" s="159"/>
    </row>
    <row r="29" ht="12.75">
      <c r="G29" s="94"/>
    </row>
    <row r="31" ht="12.75">
      <c r="H31" s="94"/>
    </row>
    <row r="32" ht="12.75">
      <c r="H32" s="94"/>
    </row>
    <row r="33" ht="12.75">
      <c r="H33" s="94"/>
    </row>
  </sheetData>
  <mergeCells count="20">
    <mergeCell ref="B19:E19"/>
    <mergeCell ref="D25:E25"/>
    <mergeCell ref="B27:E27"/>
    <mergeCell ref="D12:E12"/>
    <mergeCell ref="C13:E13"/>
    <mergeCell ref="C14:C18"/>
    <mergeCell ref="D14:E14"/>
    <mergeCell ref="D16:E16"/>
    <mergeCell ref="D17:E17"/>
    <mergeCell ref="D18:E18"/>
    <mergeCell ref="B3:L3"/>
    <mergeCell ref="B5:E5"/>
    <mergeCell ref="B6:E6"/>
    <mergeCell ref="B7:B18"/>
    <mergeCell ref="C7:E7"/>
    <mergeCell ref="D8:E8"/>
    <mergeCell ref="C9:E9"/>
    <mergeCell ref="C10:C12"/>
    <mergeCell ref="D10:E10"/>
    <mergeCell ref="D11:E11"/>
  </mergeCells>
  <pageMargins left="0.7" right="0.7" top="0.787401575" bottom="0.787401575" header="0.3" footer="0.3"/>
  <pageSetup orientation="landscape" paperSize="9" scale="56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showGridLines="0" workbookViewId="0" topLeftCell="A1">
      <selection pane="topLeft" activeCell="C7" sqref="C7:E7"/>
    </sheetView>
  </sheetViews>
  <sheetFormatPr defaultColWidth="9.1640625" defaultRowHeight="12.75"/>
  <cols>
    <col min="1" max="1" width="3.33333333333333" style="91" customWidth="1"/>
    <col min="2" max="4" width="8.66666666666667" style="91" customWidth="1"/>
    <col min="5" max="5" width="78.8333333333333" style="91" customWidth="1"/>
    <col min="6" max="8" width="21.8333333333333" style="91" customWidth="1"/>
    <col min="9" max="9" width="21.8333333333333" style="83" customWidth="1"/>
    <col min="10" max="12" width="21.8333333333333" style="91" customWidth="1"/>
    <col min="13" max="13" width="5.5" style="91" customWidth="1"/>
    <col min="14" max="14" width="20.8333333333333" style="91" customWidth="1"/>
    <col min="15" max="15" width="29.1666666666667" style="91" customWidth="1"/>
    <col min="16" max="16384" width="9.16666666666667" style="91"/>
  </cols>
  <sheetData>
    <row r="1" ht="12.75">
      <c r="L1" s="36" t="s">
        <v>153</v>
      </c>
    </row>
    <row r="2" ht="12.75">
      <c r="L2" s="36"/>
    </row>
    <row r="3" spans="2:14" ht="18.75">
      <c r="B3" s="219" t="s">
        <v>106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172"/>
      <c r="N3" s="172"/>
    </row>
    <row r="4" spans="2:12" ht="15.75" thickBot="1">
      <c r="B4" s="161"/>
      <c r="E4" s="92"/>
      <c r="L4" s="93" t="s">
        <v>42</v>
      </c>
    </row>
    <row r="5" spans="2:12" ht="60.75" customHeight="1" thickBot="1">
      <c r="B5" s="220" t="s">
        <v>104</v>
      </c>
      <c r="C5" s="221"/>
      <c r="D5" s="221"/>
      <c r="E5" s="246"/>
      <c r="F5" s="165" t="s">
        <v>127</v>
      </c>
      <c r="G5" s="166" t="s">
        <v>80</v>
      </c>
      <c r="H5" s="167" t="s">
        <v>81</v>
      </c>
      <c r="I5" s="167" t="s">
        <v>137</v>
      </c>
      <c r="J5" s="167" t="s">
        <v>82</v>
      </c>
      <c r="K5" s="167" t="s">
        <v>83</v>
      </c>
      <c r="L5" s="168" t="s">
        <v>84</v>
      </c>
    </row>
    <row r="6" spans="2:14" ht="24.75" customHeight="1" thickBot="1">
      <c r="B6" s="223" t="s">
        <v>85</v>
      </c>
      <c r="C6" s="224"/>
      <c r="D6" s="224"/>
      <c r="E6" s="247"/>
      <c r="F6" s="109">
        <f>SUM(G6:L6)</f>
        <v>114709432032</v>
      </c>
      <c r="G6" s="110">
        <f>G7+G9+G13</f>
        <v>63712538328</v>
      </c>
      <c r="H6" s="111">
        <f t="shared" si="0" ref="H6:L6">H7+H9+H13</f>
        <v>10999439000</v>
      </c>
      <c r="I6" s="84">
        <f t="shared" si="0"/>
        <v>2398154704</v>
      </c>
      <c r="J6" s="111">
        <f t="shared" si="0"/>
        <v>160500000</v>
      </c>
      <c r="K6" s="111">
        <f t="shared" si="0"/>
        <v>545000000</v>
      </c>
      <c r="L6" s="112">
        <f t="shared" si="0"/>
        <v>36893800000</v>
      </c>
      <c r="N6" s="94" t="s">
        <v>138</v>
      </c>
    </row>
    <row r="7" spans="2:15" ht="24.75" customHeight="1">
      <c r="B7" s="225" t="s">
        <v>86</v>
      </c>
      <c r="C7" s="228" t="s">
        <v>87</v>
      </c>
      <c r="D7" s="228"/>
      <c r="E7" s="248"/>
      <c r="F7" s="113">
        <f t="shared" si="1" ref="F7:F27">SUM(G7:L7)</f>
        <v>39968500000</v>
      </c>
      <c r="G7" s="117">
        <v>37200000000</v>
      </c>
      <c r="H7" s="114"/>
      <c r="I7" s="85">
        <v>371500000</v>
      </c>
      <c r="J7" s="114"/>
      <c r="K7" s="114"/>
      <c r="L7" s="118">
        <v>2397000000</v>
      </c>
      <c r="M7" s="99"/>
      <c r="N7" s="94"/>
      <c r="O7" s="91" t="s">
        <v>139</v>
      </c>
    </row>
    <row r="8" spans="2:14" ht="24.75" customHeight="1">
      <c r="B8" s="226"/>
      <c r="C8" s="182" t="s">
        <v>88</v>
      </c>
      <c r="D8" s="229" t="s">
        <v>89</v>
      </c>
      <c r="E8" s="249"/>
      <c r="F8" s="95">
        <f t="shared" si="1"/>
        <v>19200000000</v>
      </c>
      <c r="G8" s="96">
        <v>19200000000</v>
      </c>
      <c r="H8" s="97"/>
      <c r="I8" s="87"/>
      <c r="J8" s="97"/>
      <c r="K8" s="97"/>
      <c r="L8" s="98"/>
      <c r="M8" s="99"/>
      <c r="N8" s="94"/>
    </row>
    <row r="9" spans="2:14" ht="24.75" customHeight="1">
      <c r="B9" s="226"/>
      <c r="C9" s="231" t="s">
        <v>90</v>
      </c>
      <c r="D9" s="231"/>
      <c r="E9" s="250"/>
      <c r="F9" s="95">
        <f t="shared" si="1"/>
        <v>12885100000</v>
      </c>
      <c r="G9" s="100">
        <f>G10+G11+G12</f>
        <v>0</v>
      </c>
      <c r="H9" s="101">
        <f t="shared" si="2" ref="H9:L9">H10+H11+H12</f>
        <v>226800000</v>
      </c>
      <c r="I9" s="86">
        <f t="shared" si="2"/>
        <v>108500000</v>
      </c>
      <c r="J9" s="101">
        <f t="shared" si="2"/>
        <v>23000000</v>
      </c>
      <c r="K9" s="101">
        <f t="shared" si="2"/>
        <v>530000000</v>
      </c>
      <c r="L9" s="102">
        <f t="shared" si="2"/>
        <v>11996800000</v>
      </c>
      <c r="M9" s="99"/>
      <c r="N9" s="94"/>
    </row>
    <row r="10" spans="2:14" ht="24.75" customHeight="1">
      <c r="B10" s="226"/>
      <c r="C10" s="232" t="s">
        <v>91</v>
      </c>
      <c r="D10" s="229" t="s">
        <v>92</v>
      </c>
      <c r="E10" s="249"/>
      <c r="F10" s="95">
        <f t="shared" si="1"/>
        <v>764700000</v>
      </c>
      <c r="G10" s="96"/>
      <c r="H10" s="97"/>
      <c r="I10" s="87"/>
      <c r="J10" s="97"/>
      <c r="K10" s="97">
        <v>530000000</v>
      </c>
      <c r="L10" s="98">
        <v>234700000</v>
      </c>
      <c r="M10" s="99"/>
      <c r="N10" s="94"/>
    </row>
    <row r="11" spans="2:14" ht="24.75" customHeight="1">
      <c r="B11" s="226"/>
      <c r="C11" s="232"/>
      <c r="D11" s="229" t="s">
        <v>140</v>
      </c>
      <c r="E11" s="249"/>
      <c r="F11" s="95">
        <f t="shared" si="1"/>
        <v>11750000000</v>
      </c>
      <c r="G11" s="96"/>
      <c r="H11" s="97"/>
      <c r="I11" s="87"/>
      <c r="J11" s="97"/>
      <c r="K11" s="97"/>
      <c r="L11" s="88">
        <v>11750000000</v>
      </c>
      <c r="M11" s="99"/>
      <c r="N11" s="94"/>
    </row>
    <row r="12" spans="2:14" ht="24.75" customHeight="1">
      <c r="B12" s="226"/>
      <c r="C12" s="232"/>
      <c r="D12" s="229" t="s">
        <v>67</v>
      </c>
      <c r="E12" s="249"/>
      <c r="F12" s="95">
        <f t="shared" si="1"/>
        <v>370400000</v>
      </c>
      <c r="G12" s="96"/>
      <c r="H12" s="97">
        <v>226800000</v>
      </c>
      <c r="I12" s="87">
        <v>108500000</v>
      </c>
      <c r="J12" s="97">
        <v>23000000</v>
      </c>
      <c r="K12" s="97"/>
      <c r="L12" s="98">
        <v>12100000</v>
      </c>
      <c r="M12" s="99"/>
      <c r="N12" s="94"/>
    </row>
    <row r="13" spans="2:14" ht="24.75" customHeight="1">
      <c r="B13" s="226"/>
      <c r="C13" s="231" t="s">
        <v>93</v>
      </c>
      <c r="D13" s="231"/>
      <c r="E13" s="250"/>
      <c r="F13" s="95">
        <f t="shared" si="1"/>
        <v>61855832032</v>
      </c>
      <c r="G13" s="100">
        <f>G14+G16+G17+G18</f>
        <v>26512538328</v>
      </c>
      <c r="H13" s="101">
        <f t="shared" si="3" ref="H13:L13">H14+H16+H17+H18</f>
        <v>10772639000</v>
      </c>
      <c r="I13" s="86">
        <f t="shared" si="3"/>
        <v>1918154704</v>
      </c>
      <c r="J13" s="101">
        <f t="shared" si="3"/>
        <v>137500000</v>
      </c>
      <c r="K13" s="101">
        <f t="shared" si="3"/>
        <v>15000000</v>
      </c>
      <c r="L13" s="102">
        <f t="shared" si="3"/>
        <v>22500000000</v>
      </c>
      <c r="N13" s="94"/>
    </row>
    <row r="14" spans="2:14" ht="24.75" customHeight="1">
      <c r="B14" s="226"/>
      <c r="C14" s="232" t="s">
        <v>91</v>
      </c>
      <c r="D14" s="229" t="s">
        <v>94</v>
      </c>
      <c r="E14" s="249"/>
      <c r="F14" s="95">
        <f t="shared" si="1"/>
        <v>39220832032</v>
      </c>
      <c r="G14" s="115">
        <v>26512538328</v>
      </c>
      <c r="H14" s="97">
        <f>9172639000+1600000000</f>
        <v>10772639000</v>
      </c>
      <c r="I14" s="87">
        <v>1918154704</v>
      </c>
      <c r="J14" s="97">
        <v>2500000</v>
      </c>
      <c r="K14" s="97">
        <v>15000000</v>
      </c>
      <c r="L14" s="98"/>
      <c r="N14" s="94"/>
    </row>
    <row r="15" spans="2:14" ht="24.75" customHeight="1">
      <c r="B15" s="226"/>
      <c r="C15" s="232"/>
      <c r="D15" s="103" t="s">
        <v>88</v>
      </c>
      <c r="E15" s="184" t="s">
        <v>95</v>
      </c>
      <c r="F15" s="95">
        <f t="shared" si="1"/>
        <v>0</v>
      </c>
      <c r="G15" s="96"/>
      <c r="H15" s="97"/>
      <c r="I15" s="87"/>
      <c r="J15" s="97"/>
      <c r="K15" s="97"/>
      <c r="L15" s="98"/>
      <c r="N15" s="94"/>
    </row>
    <row r="16" spans="2:14" ht="24.75" customHeight="1">
      <c r="B16" s="226"/>
      <c r="C16" s="232"/>
      <c r="D16" s="242" t="s">
        <v>96</v>
      </c>
      <c r="E16" s="255"/>
      <c r="F16" s="95">
        <f t="shared" si="1"/>
        <v>0</v>
      </c>
      <c r="G16" s="96"/>
      <c r="H16" s="97"/>
      <c r="I16" s="87"/>
      <c r="J16" s="97"/>
      <c r="K16" s="97"/>
      <c r="L16" s="98"/>
      <c r="N16" s="94"/>
    </row>
    <row r="17" spans="2:14" ht="24.75" customHeight="1">
      <c r="B17" s="226"/>
      <c r="C17" s="232"/>
      <c r="D17" s="242" t="s">
        <v>97</v>
      </c>
      <c r="E17" s="255"/>
      <c r="F17" s="95">
        <f t="shared" si="1"/>
        <v>22500000000</v>
      </c>
      <c r="G17" s="96"/>
      <c r="H17" s="97"/>
      <c r="I17" s="87"/>
      <c r="J17" s="97"/>
      <c r="K17" s="97"/>
      <c r="L17" s="98">
        <v>22500000000</v>
      </c>
      <c r="M17" s="105"/>
      <c r="N17" s="94"/>
    </row>
    <row r="18" spans="2:14" ht="24.75" customHeight="1" thickBot="1">
      <c r="B18" s="227"/>
      <c r="C18" s="241"/>
      <c r="D18" s="244" t="s">
        <v>98</v>
      </c>
      <c r="E18" s="256"/>
      <c r="F18" s="106">
        <f t="shared" si="1"/>
        <v>135000000</v>
      </c>
      <c r="G18" s="116"/>
      <c r="H18" s="107"/>
      <c r="I18" s="90"/>
      <c r="J18" s="107">
        <v>135000000</v>
      </c>
      <c r="K18" s="107"/>
      <c r="L18" s="108"/>
      <c r="M18" s="94"/>
      <c r="N18" s="94"/>
    </row>
    <row r="19" spans="2:14" ht="24.75" customHeight="1" thickBot="1">
      <c r="B19" s="234" t="s">
        <v>99</v>
      </c>
      <c r="C19" s="235"/>
      <c r="D19" s="235"/>
      <c r="E19" s="251"/>
      <c r="F19" s="109">
        <f t="shared" si="1"/>
        <v>109836853558</v>
      </c>
      <c r="G19" s="110">
        <v>59253196328</v>
      </c>
      <c r="H19" s="111">
        <v>10999439000</v>
      </c>
      <c r="I19" s="84">
        <v>2072127230</v>
      </c>
      <c r="J19" s="111">
        <v>73291000</v>
      </c>
      <c r="K19" s="111">
        <v>545000000</v>
      </c>
      <c r="L19" s="112">
        <f>36858300000+35500000</f>
        <v>36893800000</v>
      </c>
      <c r="N19" s="94"/>
    </row>
    <row r="20" spans="2:14" ht="24.75" customHeight="1">
      <c r="B20" s="128" t="s">
        <v>141</v>
      </c>
      <c r="C20" s="129" t="s">
        <v>142</v>
      </c>
      <c r="D20" s="130"/>
      <c r="E20" s="131"/>
      <c r="F20" s="132">
        <f t="shared" si="1"/>
        <v>11750000000</v>
      </c>
      <c r="G20" s="133">
        <f>G21+G22+G23+G24+G25</f>
        <v>0</v>
      </c>
      <c r="H20" s="133">
        <f t="shared" si="4" ref="H20:L20">H21+H22+H23+H24+H25</f>
        <v>0</v>
      </c>
      <c r="I20" s="133">
        <f t="shared" si="4"/>
        <v>0</v>
      </c>
      <c r="J20" s="134">
        <f t="shared" si="4"/>
        <v>0</v>
      </c>
      <c r="K20" s="134">
        <f t="shared" si="4"/>
        <v>0</v>
      </c>
      <c r="L20" s="135">
        <f t="shared" si="4"/>
        <v>11750000000</v>
      </c>
      <c r="N20" s="94"/>
    </row>
    <row r="21" spans="2:14" ht="24.75" customHeight="1">
      <c r="B21" s="185"/>
      <c r="C21" s="137" t="s">
        <v>86</v>
      </c>
      <c r="D21" s="130" t="s">
        <v>143</v>
      </c>
      <c r="E21" s="131"/>
      <c r="F21" s="132">
        <f t="shared" si="1"/>
        <v>0</v>
      </c>
      <c r="G21" s="138"/>
      <c r="H21" s="138"/>
      <c r="I21" s="138"/>
      <c r="J21" s="139"/>
      <c r="K21" s="139"/>
      <c r="L21" s="140"/>
      <c r="N21" s="94"/>
    </row>
    <row r="22" spans="2:14" ht="24.75" customHeight="1">
      <c r="B22" s="136"/>
      <c r="C22" s="137"/>
      <c r="D22" s="130" t="s">
        <v>144</v>
      </c>
      <c r="E22" s="131"/>
      <c r="F22" s="132">
        <f t="shared" si="1"/>
        <v>0</v>
      </c>
      <c r="G22" s="138"/>
      <c r="H22" s="138"/>
      <c r="I22" s="138"/>
      <c r="J22" s="139"/>
      <c r="K22" s="139"/>
      <c r="L22" s="140"/>
      <c r="N22" s="94"/>
    </row>
    <row r="23" spans="2:14" ht="24.75" customHeight="1">
      <c r="B23" s="136"/>
      <c r="C23" s="137"/>
      <c r="D23" s="130" t="s">
        <v>145</v>
      </c>
      <c r="E23" s="131"/>
      <c r="F23" s="132">
        <f t="shared" si="1"/>
        <v>0</v>
      </c>
      <c r="G23" s="138"/>
      <c r="H23" s="138"/>
      <c r="I23" s="138"/>
      <c r="J23" s="139"/>
      <c r="K23" s="139"/>
      <c r="L23" s="140"/>
      <c r="N23" s="94"/>
    </row>
    <row r="24" spans="2:14" ht="24.75" customHeight="1">
      <c r="B24" s="136"/>
      <c r="C24" s="137"/>
      <c r="D24" s="130" t="s">
        <v>146</v>
      </c>
      <c r="E24" s="131"/>
      <c r="F24" s="132">
        <f t="shared" si="1"/>
        <v>0</v>
      </c>
      <c r="G24" s="138"/>
      <c r="H24" s="138"/>
      <c r="I24" s="138"/>
      <c r="J24" s="139"/>
      <c r="K24" s="139"/>
      <c r="L24" s="140"/>
      <c r="N24" s="94"/>
    </row>
    <row r="25" spans="2:14" ht="24.75" customHeight="1" thickBot="1">
      <c r="B25" s="141"/>
      <c r="C25" s="142"/>
      <c r="D25" s="236" t="s">
        <v>148</v>
      </c>
      <c r="E25" s="237"/>
      <c r="F25" s="143">
        <f t="shared" si="1"/>
        <v>11750000000</v>
      </c>
      <c r="G25" s="144"/>
      <c r="H25" s="144"/>
      <c r="I25" s="144"/>
      <c r="J25" s="145"/>
      <c r="K25" s="145"/>
      <c r="L25" s="146">
        <v>11750000000</v>
      </c>
      <c r="N25" s="94"/>
    </row>
    <row r="26" spans="2:12" ht="24.75" customHeight="1" thickTop="1" thickBot="1">
      <c r="B26" s="147"/>
      <c r="C26" s="148" t="s">
        <v>100</v>
      </c>
      <c r="D26" s="149"/>
      <c r="E26" s="150"/>
      <c r="F26" s="151">
        <f t="shared" si="1"/>
        <v>576000000</v>
      </c>
      <c r="G26" s="152"/>
      <c r="H26" s="152"/>
      <c r="I26" s="152"/>
      <c r="J26" s="153"/>
      <c r="K26" s="153">
        <v>326000000</v>
      </c>
      <c r="L26" s="154">
        <v>250000000</v>
      </c>
    </row>
    <row r="27" spans="2:12" ht="24.75" customHeight="1" thickTop="1" thickBot="1">
      <c r="B27" s="252" t="s">
        <v>101</v>
      </c>
      <c r="C27" s="253"/>
      <c r="D27" s="253"/>
      <c r="E27" s="254"/>
      <c r="F27" s="155">
        <f t="shared" si="1"/>
        <v>4872578474</v>
      </c>
      <c r="G27" s="156">
        <f t="shared" si="5" ref="G27:L27">G6-G19</f>
        <v>4459342000</v>
      </c>
      <c r="H27" s="156">
        <f t="shared" si="5"/>
        <v>0</v>
      </c>
      <c r="I27" s="156">
        <f t="shared" si="5"/>
        <v>326027474</v>
      </c>
      <c r="J27" s="157">
        <f t="shared" si="5"/>
        <v>87209000</v>
      </c>
      <c r="K27" s="157">
        <f t="shared" si="5"/>
        <v>0</v>
      </c>
      <c r="L27" s="158">
        <f t="shared" si="5"/>
        <v>0</v>
      </c>
    </row>
    <row r="28" spans="2:15" ht="27" customHeight="1">
      <c r="B28" s="159"/>
      <c r="C28" s="159"/>
      <c r="D28" s="159"/>
      <c r="E28" s="159"/>
      <c r="F28" s="159"/>
      <c r="G28" s="160"/>
      <c r="H28" s="159"/>
      <c r="I28" s="160"/>
      <c r="J28" s="159"/>
      <c r="K28" s="159"/>
      <c r="L28" s="159"/>
      <c r="M28" s="159"/>
      <c r="N28" s="159"/>
      <c r="O28" s="159"/>
    </row>
    <row r="29" spans="2:15" ht="27" customHeight="1"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</row>
    <row r="30" spans="2:15" ht="27" customHeight="1"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  <row r="31" spans="2:15" ht="27" customHeight="1"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</row>
    <row r="32" spans="2:15" ht="27" customHeight="1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2:15" ht="12.75"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2:15" ht="12.75"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spans="2:15" ht="12.75"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</row>
    <row r="36" spans="2:15" ht="12.75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</row>
    <row r="37" spans="2:15" ht="12.75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</row>
    <row r="38" spans="2:15" ht="12.75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</row>
  </sheetData>
  <mergeCells count="20">
    <mergeCell ref="B19:E19"/>
    <mergeCell ref="D25:E25"/>
    <mergeCell ref="B27:E27"/>
    <mergeCell ref="D12:E12"/>
    <mergeCell ref="C13:E13"/>
    <mergeCell ref="C14:C18"/>
    <mergeCell ref="D14:E14"/>
    <mergeCell ref="D16:E16"/>
    <mergeCell ref="D17:E17"/>
    <mergeCell ref="D18:E18"/>
    <mergeCell ref="B3:L3"/>
    <mergeCell ref="B5:E5"/>
    <mergeCell ref="B6:E6"/>
    <mergeCell ref="B7:B18"/>
    <mergeCell ref="C7:E7"/>
    <mergeCell ref="D8:E8"/>
    <mergeCell ref="C9:E9"/>
    <mergeCell ref="C10:C12"/>
    <mergeCell ref="D10:E10"/>
    <mergeCell ref="D11:E11"/>
  </mergeCells>
  <pageMargins left="0.708661417322835" right="0.708661417322835" top="0.78740157480315" bottom="0.78740157480315" header="0.31496062992126" footer="0.31496062992126"/>
  <pageSetup orientation="landscape" paperSize="9" scale="56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showGridLines="0" workbookViewId="0" topLeftCell="A1">
      <selection pane="topLeft" activeCell="G19" sqref="G19"/>
    </sheetView>
  </sheetViews>
  <sheetFormatPr defaultColWidth="9.1640625" defaultRowHeight="12.75"/>
  <cols>
    <col min="1" max="1" width="3.33333333333333" style="91" customWidth="1"/>
    <col min="2" max="4" width="8.66666666666667" style="91" customWidth="1"/>
    <col min="5" max="5" width="78.8333333333333" style="91" customWidth="1"/>
    <col min="6" max="8" width="21.8333333333333" style="91" customWidth="1"/>
    <col min="9" max="9" width="21.8333333333333" style="83" customWidth="1"/>
    <col min="10" max="12" width="21.8333333333333" style="91" customWidth="1"/>
    <col min="13" max="13" width="5.5" style="91" customWidth="1"/>
    <col min="14" max="14" width="20.8333333333333" style="91" customWidth="1"/>
    <col min="15" max="15" width="29.1666666666667" style="91" customWidth="1"/>
    <col min="16" max="16384" width="9.16666666666667" style="91"/>
  </cols>
  <sheetData>
    <row r="1" ht="12.75">
      <c r="L1" s="36" t="s">
        <v>69</v>
      </c>
    </row>
    <row r="3" spans="2:14" ht="18.75">
      <c r="B3" s="219" t="s">
        <v>117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172"/>
      <c r="N3" s="172"/>
    </row>
    <row r="4" spans="2:12" ht="15.75" thickBot="1">
      <c r="B4" s="161"/>
      <c r="E4" s="92"/>
      <c r="L4" s="93" t="s">
        <v>42</v>
      </c>
    </row>
    <row r="5" spans="2:12" ht="60.75" customHeight="1" thickBot="1">
      <c r="B5" s="220" t="s">
        <v>104</v>
      </c>
      <c r="C5" s="221"/>
      <c r="D5" s="221"/>
      <c r="E5" s="222"/>
      <c r="F5" s="165" t="s">
        <v>127</v>
      </c>
      <c r="G5" s="166" t="s">
        <v>80</v>
      </c>
      <c r="H5" s="167" t="s">
        <v>81</v>
      </c>
      <c r="I5" s="167" t="s">
        <v>137</v>
      </c>
      <c r="J5" s="167" t="s">
        <v>82</v>
      </c>
      <c r="K5" s="167" t="s">
        <v>83</v>
      </c>
      <c r="L5" s="168" t="s">
        <v>84</v>
      </c>
    </row>
    <row r="6" spans="2:14" ht="24.75" customHeight="1" thickBot="1">
      <c r="B6" s="223" t="s">
        <v>85</v>
      </c>
      <c r="C6" s="224"/>
      <c r="D6" s="224"/>
      <c r="E6" s="224"/>
      <c r="F6" s="109">
        <f>SUM(G6:L6)</f>
        <v>128921550285</v>
      </c>
      <c r="G6" s="110">
        <f>G7+G9+G13</f>
        <v>70012538328</v>
      </c>
      <c r="H6" s="111">
        <f t="shared" si="0" ref="H6:L6">H7+H9+H13</f>
        <v>10999439000</v>
      </c>
      <c r="I6" s="84">
        <f t="shared" si="0"/>
        <v>2167872957</v>
      </c>
      <c r="J6" s="111">
        <f t="shared" si="0"/>
        <v>160500000</v>
      </c>
      <c r="K6" s="111">
        <f t="shared" si="0"/>
        <v>515000000</v>
      </c>
      <c r="L6" s="112">
        <f t="shared" si="0"/>
        <v>45066200000</v>
      </c>
      <c r="N6" s="94" t="s">
        <v>138</v>
      </c>
    </row>
    <row r="7" spans="2:15" ht="24.75" customHeight="1">
      <c r="B7" s="225" t="s">
        <v>86</v>
      </c>
      <c r="C7" s="228" t="s">
        <v>87</v>
      </c>
      <c r="D7" s="228"/>
      <c r="E7" s="228"/>
      <c r="F7" s="113">
        <f t="shared" si="1" ref="F7:F27">SUM(G7:L7)</f>
        <v>40653500000</v>
      </c>
      <c r="G7" s="117">
        <v>38000000000</v>
      </c>
      <c r="H7" s="114"/>
      <c r="I7" s="85">
        <v>371500000</v>
      </c>
      <c r="J7" s="114"/>
      <c r="K7" s="114"/>
      <c r="L7" s="118">
        <v>2282000000</v>
      </c>
      <c r="M7" s="99"/>
      <c r="N7" s="94"/>
      <c r="O7" s="91" t="s">
        <v>139</v>
      </c>
    </row>
    <row r="8" spans="2:14" ht="24.75" customHeight="1">
      <c r="B8" s="226"/>
      <c r="C8" s="171" t="s">
        <v>88</v>
      </c>
      <c r="D8" s="229" t="s">
        <v>89</v>
      </c>
      <c r="E8" s="230"/>
      <c r="F8" s="95">
        <f t="shared" si="1"/>
        <v>19500000000</v>
      </c>
      <c r="G8" s="96">
        <v>19500000000</v>
      </c>
      <c r="H8" s="97"/>
      <c r="I8" s="87"/>
      <c r="J8" s="97"/>
      <c r="K8" s="97"/>
      <c r="L8" s="98"/>
      <c r="M8" s="99"/>
      <c r="N8" s="94"/>
    </row>
    <row r="9" spans="2:14" ht="24.75" customHeight="1">
      <c r="B9" s="226"/>
      <c r="C9" s="231" t="s">
        <v>90</v>
      </c>
      <c r="D9" s="231"/>
      <c r="E9" s="231"/>
      <c r="F9" s="95">
        <f t="shared" si="1"/>
        <v>10642500000</v>
      </c>
      <c r="G9" s="100">
        <f t="shared" si="2" ref="G9:L9">G10+G11+G12</f>
        <v>0</v>
      </c>
      <c r="H9" s="101">
        <f t="shared" si="2"/>
        <v>226800000</v>
      </c>
      <c r="I9" s="86">
        <f t="shared" si="2"/>
        <v>108500000</v>
      </c>
      <c r="J9" s="101">
        <f t="shared" si="2"/>
        <v>23000000</v>
      </c>
      <c r="K9" s="101">
        <f t="shared" si="2"/>
        <v>500000000</v>
      </c>
      <c r="L9" s="102">
        <f t="shared" si="2"/>
        <v>9784200000</v>
      </c>
      <c r="M9" s="99"/>
      <c r="N9" s="94"/>
    </row>
    <row r="10" spans="2:14" ht="24.75" customHeight="1">
      <c r="B10" s="226"/>
      <c r="C10" s="232" t="s">
        <v>91</v>
      </c>
      <c r="D10" s="229" t="s">
        <v>92</v>
      </c>
      <c r="E10" s="230"/>
      <c r="F10" s="95">
        <f t="shared" si="1"/>
        <v>816300000</v>
      </c>
      <c r="G10" s="96"/>
      <c r="H10" s="97"/>
      <c r="I10" s="87"/>
      <c r="J10" s="97"/>
      <c r="K10" s="97">
        <v>500000000</v>
      </c>
      <c r="L10" s="98">
        <v>316300000</v>
      </c>
      <c r="M10" s="99"/>
      <c r="N10" s="94"/>
    </row>
    <row r="11" spans="2:14" ht="24.75" customHeight="1">
      <c r="B11" s="226"/>
      <c r="C11" s="232"/>
      <c r="D11" s="229" t="s">
        <v>140</v>
      </c>
      <c r="E11" s="233"/>
      <c r="F11" s="95">
        <f t="shared" si="1"/>
        <v>9450000000</v>
      </c>
      <c r="G11" s="96"/>
      <c r="H11" s="97"/>
      <c r="I11" s="87"/>
      <c r="J11" s="97"/>
      <c r="K11" s="97"/>
      <c r="L11" s="88">
        <v>9450000000</v>
      </c>
      <c r="M11" s="99"/>
      <c r="N11" s="94"/>
    </row>
    <row r="12" spans="2:14" ht="24.75" customHeight="1">
      <c r="B12" s="226"/>
      <c r="C12" s="232"/>
      <c r="D12" s="229" t="s">
        <v>67</v>
      </c>
      <c r="E12" s="230"/>
      <c r="F12" s="95">
        <f t="shared" si="1"/>
        <v>376200000</v>
      </c>
      <c r="G12" s="96"/>
      <c r="H12" s="97">
        <v>226800000</v>
      </c>
      <c r="I12" s="87">
        <v>108500000</v>
      </c>
      <c r="J12" s="97">
        <v>23000000</v>
      </c>
      <c r="K12" s="97"/>
      <c r="L12" s="98">
        <v>17900000</v>
      </c>
      <c r="M12" s="99"/>
      <c r="N12" s="94"/>
    </row>
    <row r="13" spans="2:14" ht="24.75" customHeight="1">
      <c r="B13" s="226"/>
      <c r="C13" s="231" t="s">
        <v>93</v>
      </c>
      <c r="D13" s="231"/>
      <c r="E13" s="231"/>
      <c r="F13" s="95">
        <f t="shared" si="1"/>
        <v>77625550285</v>
      </c>
      <c r="G13" s="100">
        <f>G14+G16+G17+G18</f>
        <v>32012538328</v>
      </c>
      <c r="H13" s="101">
        <f t="shared" si="3" ref="H13:L13">H14+H16+H17+H18</f>
        <v>10772639000</v>
      </c>
      <c r="I13" s="86">
        <f t="shared" si="3"/>
        <v>1687872957</v>
      </c>
      <c r="J13" s="101">
        <f t="shared" si="3"/>
        <v>137500000</v>
      </c>
      <c r="K13" s="101">
        <f t="shared" si="3"/>
        <v>15000000</v>
      </c>
      <c r="L13" s="102">
        <f t="shared" si="3"/>
        <v>33000000000</v>
      </c>
      <c r="N13" s="94"/>
    </row>
    <row r="14" spans="2:14" ht="24.75" customHeight="1">
      <c r="B14" s="226"/>
      <c r="C14" s="232" t="s">
        <v>91</v>
      </c>
      <c r="D14" s="229" t="s">
        <v>94</v>
      </c>
      <c r="E14" s="230"/>
      <c r="F14" s="95">
        <f t="shared" si="1"/>
        <v>44490550285</v>
      </c>
      <c r="G14" s="115">
        <v>32012538328</v>
      </c>
      <c r="H14" s="97">
        <f>9172639000+1600000000</f>
        <v>10772639000</v>
      </c>
      <c r="I14" s="87">
        <v>1687872957</v>
      </c>
      <c r="J14" s="97">
        <v>2500000</v>
      </c>
      <c r="K14" s="97">
        <v>15000000</v>
      </c>
      <c r="L14" s="98"/>
      <c r="N14" s="94"/>
    </row>
    <row r="15" spans="2:14" ht="24.75" customHeight="1">
      <c r="B15" s="226"/>
      <c r="C15" s="232"/>
      <c r="D15" s="103" t="s">
        <v>88</v>
      </c>
      <c r="E15" s="104" t="s">
        <v>95</v>
      </c>
      <c r="F15" s="95">
        <f t="shared" si="1"/>
        <v>0</v>
      </c>
      <c r="G15" s="96"/>
      <c r="H15" s="97"/>
      <c r="I15" s="87"/>
      <c r="J15" s="97"/>
      <c r="K15" s="97"/>
      <c r="L15" s="98"/>
      <c r="N15" s="94"/>
    </row>
    <row r="16" spans="2:14" ht="24.75" customHeight="1">
      <c r="B16" s="226"/>
      <c r="C16" s="232"/>
      <c r="D16" s="242" t="s">
        <v>96</v>
      </c>
      <c r="E16" s="243"/>
      <c r="F16" s="95">
        <f t="shared" si="1"/>
        <v>0</v>
      </c>
      <c r="G16" s="96"/>
      <c r="H16" s="97"/>
      <c r="I16" s="87"/>
      <c r="J16" s="97"/>
      <c r="K16" s="97"/>
      <c r="L16" s="98"/>
      <c r="N16" s="94"/>
    </row>
    <row r="17" spans="2:14" ht="24.75" customHeight="1">
      <c r="B17" s="226"/>
      <c r="C17" s="232"/>
      <c r="D17" s="242" t="s">
        <v>97</v>
      </c>
      <c r="E17" s="243"/>
      <c r="F17" s="95">
        <f t="shared" si="1"/>
        <v>33000000000</v>
      </c>
      <c r="G17" s="96"/>
      <c r="H17" s="97"/>
      <c r="I17" s="87"/>
      <c r="J17" s="97"/>
      <c r="K17" s="97"/>
      <c r="L17" s="98">
        <v>33000000000</v>
      </c>
      <c r="M17" s="105"/>
      <c r="N17" s="94"/>
    </row>
    <row r="18" spans="2:14" ht="24.75" customHeight="1" thickBot="1">
      <c r="B18" s="227"/>
      <c r="C18" s="241"/>
      <c r="D18" s="244" t="s">
        <v>98</v>
      </c>
      <c r="E18" s="245"/>
      <c r="F18" s="106">
        <f t="shared" si="1"/>
        <v>135000000</v>
      </c>
      <c r="G18" s="116"/>
      <c r="H18" s="107"/>
      <c r="I18" s="90"/>
      <c r="J18" s="107">
        <v>135000000</v>
      </c>
      <c r="K18" s="107"/>
      <c r="L18" s="108"/>
      <c r="M18" s="94"/>
      <c r="N18" s="94"/>
    </row>
    <row r="19" spans="2:14" ht="24.75" customHeight="1">
      <c r="B19" s="257" t="s">
        <v>99</v>
      </c>
      <c r="C19" s="258"/>
      <c r="D19" s="258"/>
      <c r="E19" s="258"/>
      <c r="F19" s="169">
        <f t="shared" si="1"/>
        <v>122422110558</v>
      </c>
      <c r="G19" s="170">
        <v>63696053328</v>
      </c>
      <c r="H19" s="162">
        <v>10999439000</v>
      </c>
      <c r="I19" s="163">
        <v>2072127230</v>
      </c>
      <c r="J19" s="162">
        <v>73291000</v>
      </c>
      <c r="K19" s="162">
        <v>515000000</v>
      </c>
      <c r="L19" s="164">
        <f>50616200000-5585500000+35500000</f>
        <v>45066200000</v>
      </c>
      <c r="N19" s="94"/>
    </row>
    <row r="20" spans="2:14" ht="24.75" customHeight="1">
      <c r="B20" s="128" t="s">
        <v>141</v>
      </c>
      <c r="C20" s="129" t="s">
        <v>142</v>
      </c>
      <c r="D20" s="130"/>
      <c r="E20" s="131"/>
      <c r="F20" s="132">
        <f t="shared" si="1"/>
        <v>9450000000</v>
      </c>
      <c r="G20" s="133">
        <f>G21+G22+G23+G24+G25</f>
        <v>0</v>
      </c>
      <c r="H20" s="133">
        <f t="shared" si="4" ref="H20:L20">H21+H22+H23+H24+H25</f>
        <v>0</v>
      </c>
      <c r="I20" s="133">
        <f t="shared" si="4"/>
        <v>0</v>
      </c>
      <c r="J20" s="134">
        <f t="shared" si="4"/>
        <v>0</v>
      </c>
      <c r="K20" s="134">
        <f t="shared" si="4"/>
        <v>0</v>
      </c>
      <c r="L20" s="135">
        <f t="shared" si="4"/>
        <v>9450000000</v>
      </c>
      <c r="N20" s="94"/>
    </row>
    <row r="21" spans="2:14" ht="24.75" customHeight="1">
      <c r="B21" s="136"/>
      <c r="C21" s="137" t="s">
        <v>86</v>
      </c>
      <c r="D21" s="130" t="s">
        <v>143</v>
      </c>
      <c r="E21" s="131"/>
      <c r="F21" s="132">
        <f t="shared" si="1"/>
        <v>0</v>
      </c>
      <c r="G21" s="138"/>
      <c r="H21" s="138"/>
      <c r="I21" s="138"/>
      <c r="J21" s="139"/>
      <c r="K21" s="139"/>
      <c r="L21" s="140"/>
      <c r="N21" s="94"/>
    </row>
    <row r="22" spans="2:14" ht="24.75" customHeight="1">
      <c r="B22" s="136"/>
      <c r="C22" s="137"/>
      <c r="D22" s="130" t="s">
        <v>144</v>
      </c>
      <c r="E22" s="131"/>
      <c r="F22" s="132">
        <f t="shared" si="1"/>
        <v>0</v>
      </c>
      <c r="G22" s="138"/>
      <c r="H22" s="138"/>
      <c r="I22" s="138"/>
      <c r="J22" s="139"/>
      <c r="K22" s="139"/>
      <c r="L22" s="140"/>
      <c r="N22" s="94"/>
    </row>
    <row r="23" spans="2:14" ht="24.75" customHeight="1">
      <c r="B23" s="136"/>
      <c r="C23" s="137"/>
      <c r="D23" s="130" t="s">
        <v>145</v>
      </c>
      <c r="E23" s="131"/>
      <c r="F23" s="132">
        <f t="shared" si="1"/>
        <v>0</v>
      </c>
      <c r="G23" s="138"/>
      <c r="H23" s="138"/>
      <c r="I23" s="138"/>
      <c r="J23" s="139"/>
      <c r="K23" s="139"/>
      <c r="L23" s="140"/>
      <c r="N23" s="94"/>
    </row>
    <row r="24" spans="2:14" ht="24.75" customHeight="1">
      <c r="B24" s="136"/>
      <c r="C24" s="137"/>
      <c r="D24" s="130" t="s">
        <v>146</v>
      </c>
      <c r="E24" s="131"/>
      <c r="F24" s="132">
        <f t="shared" si="1"/>
        <v>0</v>
      </c>
      <c r="G24" s="138"/>
      <c r="H24" s="138"/>
      <c r="I24" s="138"/>
      <c r="J24" s="139"/>
      <c r="K24" s="139"/>
      <c r="L24" s="140"/>
      <c r="N24" s="94"/>
    </row>
    <row r="25" spans="2:14" ht="24.75" customHeight="1" thickBot="1">
      <c r="B25" s="141"/>
      <c r="C25" s="142"/>
      <c r="D25" s="236" t="s">
        <v>148</v>
      </c>
      <c r="E25" s="237"/>
      <c r="F25" s="143">
        <f t="shared" si="1"/>
        <v>9450000000</v>
      </c>
      <c r="G25" s="144"/>
      <c r="H25" s="144"/>
      <c r="I25" s="144"/>
      <c r="J25" s="145"/>
      <c r="K25" s="145"/>
      <c r="L25" s="146">
        <v>9450000000</v>
      </c>
      <c r="N25" s="94"/>
    </row>
    <row r="26" spans="2:12" ht="24.75" customHeight="1" thickTop="1" thickBot="1">
      <c r="B26" s="147"/>
      <c r="C26" s="148" t="s">
        <v>100</v>
      </c>
      <c r="D26" s="149"/>
      <c r="E26" s="150"/>
      <c r="F26" s="151">
        <f t="shared" si="1"/>
        <v>399000000</v>
      </c>
      <c r="G26" s="152"/>
      <c r="H26" s="152"/>
      <c r="I26" s="152"/>
      <c r="J26" s="153"/>
      <c r="K26" s="153">
        <v>293000000</v>
      </c>
      <c r="L26" s="154">
        <v>106000000</v>
      </c>
    </row>
    <row r="27" spans="2:12" ht="24.75" customHeight="1" thickTop="1" thickBot="1">
      <c r="B27" s="252" t="s">
        <v>101</v>
      </c>
      <c r="C27" s="253"/>
      <c r="D27" s="253"/>
      <c r="E27" s="259"/>
      <c r="F27" s="155">
        <f t="shared" si="1"/>
        <v>6499439727</v>
      </c>
      <c r="G27" s="156">
        <f t="shared" si="5" ref="G27:L27">G6-G19</f>
        <v>6316485000</v>
      </c>
      <c r="H27" s="156">
        <f t="shared" si="5"/>
        <v>0</v>
      </c>
      <c r="I27" s="156">
        <f t="shared" si="5"/>
        <v>95745727</v>
      </c>
      <c r="J27" s="157">
        <f t="shared" si="5"/>
        <v>87209000</v>
      </c>
      <c r="K27" s="157">
        <f t="shared" si="5"/>
        <v>0</v>
      </c>
      <c r="L27" s="158">
        <f t="shared" si="5"/>
        <v>0</v>
      </c>
    </row>
    <row r="28" spans="2:15" ht="27" customHeight="1">
      <c r="B28" s="159"/>
      <c r="C28" s="159"/>
      <c r="D28" s="159"/>
      <c r="E28" s="159"/>
      <c r="F28" s="159"/>
      <c r="G28" s="159"/>
      <c r="H28" s="159"/>
      <c r="I28" s="160"/>
      <c r="J28" s="159"/>
      <c r="K28" s="159"/>
      <c r="L28" s="159"/>
      <c r="M28" s="159"/>
      <c r="N28" s="159"/>
      <c r="O28" s="159"/>
    </row>
    <row r="29" spans="2:15" ht="27" customHeight="1">
      <c r="B29" s="159"/>
      <c r="C29" s="159"/>
      <c r="D29" s="159"/>
      <c r="E29" s="159"/>
      <c r="F29" s="159"/>
      <c r="G29" s="160"/>
      <c r="H29" s="159"/>
      <c r="I29" s="159"/>
      <c r="J29" s="159"/>
      <c r="K29" s="159"/>
      <c r="L29" s="159"/>
      <c r="M29" s="159"/>
      <c r="N29" s="159"/>
      <c r="O29" s="159"/>
    </row>
    <row r="30" spans="2:15" ht="27" customHeight="1"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  <row r="31" spans="2:15" ht="27" customHeight="1"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</row>
    <row r="32" spans="2:15" ht="27" customHeight="1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</row>
    <row r="33" spans="2:15" ht="12.75"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</row>
    <row r="34" spans="2:15" ht="12.75"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</row>
    <row r="35" spans="2:15" ht="12.75"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</row>
    <row r="36" spans="2:15" ht="12.75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</row>
    <row r="37" spans="2:15" ht="12.75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</row>
    <row r="38" spans="2:15" ht="12.75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</row>
  </sheetData>
  <mergeCells count="20">
    <mergeCell ref="B19:E19"/>
    <mergeCell ref="D25:E25"/>
    <mergeCell ref="B27:E27"/>
    <mergeCell ref="D12:E12"/>
    <mergeCell ref="C13:E13"/>
    <mergeCell ref="C14:C18"/>
    <mergeCell ref="D14:E14"/>
    <mergeCell ref="D16:E16"/>
    <mergeCell ref="D17:E17"/>
    <mergeCell ref="D18:E18"/>
    <mergeCell ref="B3:L3"/>
    <mergeCell ref="B5:E5"/>
    <mergeCell ref="B6:E6"/>
    <mergeCell ref="B7:B18"/>
    <mergeCell ref="C7:E7"/>
    <mergeCell ref="D8:E8"/>
    <mergeCell ref="C9:E9"/>
    <mergeCell ref="C10:C12"/>
    <mergeCell ref="D10:E10"/>
    <mergeCell ref="D11:E11"/>
  </mergeCells>
  <pageMargins left="0.7" right="0.7" top="0.787401575" bottom="0.787401575" header="0.3" footer="0.3"/>
  <pageSetup orientation="landscape" paperSize="9" scale="5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2025-08-29T12:25:42Z</dcterms:created>
  <cp:category/>
  <cp:contentType/>
  <cp:contentStatus/>
</cp:coreProperties>
</file>