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455" windowHeight="5580" activeTab="5"/>
  </bookViews>
  <sheets>
    <sheet name="bilance" sheetId="1" r:id="rId1"/>
    <sheet name="leden2013 příjmy" sheetId="2" state="hidden" r:id="rId2"/>
    <sheet name="leden2013 výdaje" sheetId="3" state="hidden" r:id="rId3"/>
    <sheet name="tab. salda SR" sheetId="4" r:id="rId4"/>
    <sheet name="DPH" sheetId="5" r:id="rId5"/>
    <sheet name="příjmy+výdaje SR leden-aktuální" sheetId="6" r:id="rId6"/>
    <sheet name="DP meziroč.srov." sheetId="7" r:id="rId7"/>
  </sheets>
  <externalReferences>
    <externalReference r:id="rId10"/>
    <externalReference r:id="rId11"/>
  </externalReferences>
  <definedNames>
    <definedName name="BExMK32MS60N1MR1NIKMES6ZI445" localSheetId="2" hidden="1">'[1]Table_PPK'!#REF!</definedName>
    <definedName name="BExMK32MS60N1MR1NIKMES6ZI445" localSheetId="5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6">#REF!</definedName>
    <definedName name="obdobi">#REF!</definedName>
    <definedName name="_xlnm.Print_Area" localSheetId="6">'DP meziroč.srov.'!$B$2:$O$23</definedName>
    <definedName name="_xlnm.Print_Area" localSheetId="1">'leden2013 příjmy'!$B$2:$K$50</definedName>
    <definedName name="_xlnm.Print_Area" localSheetId="2">'leden2013 výdaje'!$B$2:$K$46</definedName>
    <definedName name="_xlnm.Print_Area" localSheetId="5">'příjmy+výdaje SR leden-aktuální'!$B$2:$J$93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sharedStrings.xml><?xml version="1.0" encoding="utf-8"?>
<sst xmlns="http://schemas.openxmlformats.org/spreadsheetml/2006/main" count="418" uniqueCount="174">
  <si>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</si>
  <si>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</si>
  <si>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</si>
  <si>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</si>
  <si>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</si>
  <si>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</si>
  <si>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</si>
  <si>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</si>
  <si>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</si>
  <si>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</si>
  <si>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</si>
  <si>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</si>
  <si>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</si>
  <si>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</si>
  <si>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</si>
  <si>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</si>
  <si>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</si>
  <si>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</si>
  <si>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</si>
  <si>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</si>
  <si>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</si>
  <si>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</si>
  <si>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</si>
  <si>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</si>
  <si>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</si>
  <si>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Daň z převodu nemovitostí</t>
  </si>
  <si>
    <t xml:space="preserve">   Poplatky za uložení odpadů *)</t>
  </si>
  <si>
    <t xml:space="preserve">   Odvod za odnětí půdy ze zeměděl. půdního fondu</t>
  </si>
  <si>
    <t xml:space="preserve">   Odvody z loterií **)</t>
  </si>
  <si>
    <t xml:space="preserve">   Ostatní daňové příjmy ***)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</si>
  <si>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</si>
  <si>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</si>
  <si>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</si>
  <si>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</si>
  <si>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Převody z fondů OSS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</si>
  <si>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</si>
  <si>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</si>
  <si>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</si>
  <si>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</si>
  <si>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</si>
  <si>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</si>
  <si>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</si>
  <si>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</si>
  <si>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Příjmy sdílené s EU (clo)</t>
  </si>
  <si>
    <t>*) rozpočet i skutečnost za kapitolu OSFA</t>
  </si>
  <si>
    <t>**) odvody z loterií podle zákona č. 202/1990 Sb., § 41b, odst. 1 (70 % výnosu pro SR) a § 41b, odst. 2, 3, 4 (20 % výnosu pro SR)</t>
  </si>
  <si>
    <t>***) dopočet do celku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</si>
  <si>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</si>
  <si>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</si>
  <si>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</si>
  <si>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</si>
  <si>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</si>
  <si>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</si>
  <si>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</si>
  <si>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</si>
  <si>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</si>
  <si>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</si>
  <si>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</si>
  <si>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</si>
  <si>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</si>
  <si>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</si>
  <si>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</si>
  <si>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</si>
  <si>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</si>
  <si>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</si>
  <si>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</si>
  <si>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</si>
  <si>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</si>
  <si>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</si>
  <si>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</si>
  <si>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</si>
  <si>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</si>
  <si>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</si>
  <si>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</si>
  <si>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</si>
  <si>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2013</t>
  </si>
  <si>
    <t>Schválený</t>
  </si>
  <si>
    <t>rozpočet</t>
  </si>
  <si>
    <t xml:space="preserve">Schválený </t>
  </si>
  <si>
    <t>leden</t>
  </si>
  <si>
    <t>z toho: Transfery přijaté od EU a převody z Národního fondu</t>
  </si>
  <si>
    <t>x</t>
  </si>
  <si>
    <t>Tabulky pro měsíční informaci</t>
  </si>
  <si>
    <t>skrýt</t>
  </si>
  <si>
    <t>možná skrýt</t>
  </si>
  <si>
    <t>z toho: Úroky a ost.finanční výdaje kap. Státní dluh *)</t>
  </si>
  <si>
    <t>*) skutečnost v roce 2012 obsahuje celé neinvestiční výdaje kapitoly SD (téměř ze 100 % jsou to úroky a ostatní finanční výdaje)</t>
  </si>
  <si>
    <t>Neinv. transfery fondům soc. a veřejného zdrav.poj. **)</t>
  </si>
  <si>
    <t>Ostatní běžné výdaje ***)</t>
  </si>
  <si>
    <t xml:space="preserve"> Ostatní kapitálové výdaje ***)</t>
  </si>
  <si>
    <t>**) skutečnost roku 2012 je jen za kapitolu VPS</t>
  </si>
  <si>
    <t>zdrojem zůstatky na účtech ČNB)</t>
  </si>
  <si>
    <t xml:space="preserve">Pozn.: Chybějící údaje u některých výdajových položek roku 2012 souvisejí se změnou čerpání dat z nového rozpočtového informačního systému (do roku 2012 byly </t>
  </si>
  <si>
    <t>Výdaje státního rozpočtu</t>
  </si>
  <si>
    <t>Příjmy státního rozpočtu</t>
  </si>
  <si>
    <t>Ukazatel</t>
  </si>
  <si>
    <t xml:space="preserve"> PŘÍJMY  CELKEM</t>
  </si>
  <si>
    <t xml:space="preserve"> VÝDAJE  CELKEM</t>
  </si>
  <si>
    <t xml:space="preserve"> SALDO </t>
  </si>
  <si>
    <t>2013/2012</t>
  </si>
  <si>
    <t>index</t>
  </si>
  <si>
    <t>v mld. Kč</t>
  </si>
  <si>
    <t>2013-2012</t>
  </si>
  <si>
    <t>3</t>
  </si>
  <si>
    <t>4</t>
  </si>
  <si>
    <t>5</t>
  </si>
  <si>
    <t>6 = 5 / 4</t>
  </si>
  <si>
    <t>7 = 5 / 1</t>
  </si>
  <si>
    <t>8 = 5 -1</t>
  </si>
  <si>
    <t>Celkem r. 2011</t>
  </si>
  <si>
    <t>Celkem r. 2012</t>
  </si>
  <si>
    <t>Celkem r. 2013</t>
  </si>
  <si>
    <t>2012/2011</t>
  </si>
  <si>
    <t>5-2</t>
  </si>
  <si>
    <t>8-5</t>
  </si>
  <si>
    <t>1</t>
  </si>
  <si>
    <t>2</t>
  </si>
  <si>
    <t>6</t>
  </si>
  <si>
    <t>7</t>
  </si>
  <si>
    <t>8</t>
  </si>
  <si>
    <t>9</t>
  </si>
  <si>
    <t>5:2</t>
  </si>
  <si>
    <t>8:5</t>
  </si>
  <si>
    <t xml:space="preserve">      Daňové příjmy </t>
  </si>
  <si>
    <t xml:space="preserve">       - DPH</t>
  </si>
  <si>
    <t xml:space="preserve">       - spotřební daně (vč. energ. daní)</t>
  </si>
  <si>
    <t xml:space="preserve">       - clo</t>
  </si>
  <si>
    <t xml:space="preserve">       - daně z příjmů PO</t>
  </si>
  <si>
    <t xml:space="preserve">       - daně z příjmů FO</t>
  </si>
  <si>
    <t xml:space="preserve">          vybíraná srážkou</t>
  </si>
  <si>
    <t xml:space="preserve">           závislá činnost</t>
  </si>
  <si>
    <t xml:space="preserve">           z přiznání</t>
  </si>
  <si>
    <t xml:space="preserve">      - silniční daň</t>
  </si>
  <si>
    <t xml:space="preserve">      - daň z nemovitosti</t>
  </si>
  <si>
    <t xml:space="preserve">      - majetkové daně</t>
  </si>
  <si>
    <t xml:space="preserve">      - dálniční poplatek ****)</t>
  </si>
  <si>
    <t xml:space="preserve">      - ostatní daně a poplatky</t>
  </si>
  <si>
    <t>v mil. Kč</t>
  </si>
  <si>
    <t>Saldo SR</t>
  </si>
  <si>
    <t>leden-srpen</t>
  </si>
  <si>
    <t>z toho: Transfery přijaté od EU a převody z Národního fondu ***)</t>
  </si>
  <si>
    <t xml:space="preserve">   Ostatní daňové příjmy ****)</t>
  </si>
  <si>
    <t>březen</t>
  </si>
  <si>
    <t>8 = 5 - 1</t>
  </si>
  <si>
    <t>Meziroční srovnání celostátních daňových příjmů</t>
  </si>
  <si>
    <t>z toho: Příjmy sdílené s EU (clo)</t>
  </si>
  <si>
    <t>únor</t>
  </si>
  <si>
    <t>duben</t>
  </si>
  <si>
    <t>květen</t>
  </si>
  <si>
    <t>červen</t>
  </si>
  <si>
    <t>červenec</t>
  </si>
  <si>
    <t>srpen</t>
  </si>
  <si>
    <t>DPH 2012</t>
  </si>
  <si>
    <t>DPH 2013</t>
  </si>
  <si>
    <t>skutečnost leden-srpen</t>
  </si>
  <si>
    <t>% plnění</t>
  </si>
  <si>
    <t>Schválený rozpočet</t>
  </si>
  <si>
    <t>Rozpočet po změnách</t>
  </si>
  <si>
    <t>Skutečnost leden-srpen</t>
  </si>
  <si>
    <t>Index 2013/2012</t>
  </si>
  <si>
    <t>Rozdíl 2013 - 2012</t>
  </si>
  <si>
    <t>Rozdíl 2013-2012</t>
  </si>
  <si>
    <t>*) rozpočet i skutečnost roku 2012 jen za kapitolu OSFA
**) odvody z loterií podle zákona č. 202/1990 Sb., § 41b, odst. 1 (70 % výnosu pro SR) a § 41b, odst. 2, 3, 4 (20 % výnosu pro SR)
***) z transferů přijatých od EU jsou ve skutečnosti roku 2013 obsaženy pouze prostředky na krytí výdajů Společné zemědělské politiky v gesci kapitoly Ministerstvo zemědělství
****) dopočet do celku</t>
  </si>
  <si>
    <t>*) skutečnost v roce 2012 i 2013 obsahuje celé neinvestiční výdaje kapitoly SD (téměř ze 100 % jsou to úroky a ostatní finanční výdaje)
**) skutečnost roku 2012 je jen za kapitolu VPS
***) dopočet do celku</t>
  </si>
  <si>
    <t xml:space="preserve">Plnění příjmů státního rozpočtu </t>
  </si>
  <si>
    <t xml:space="preserve">Čerpání výdajů státního rozpočtu </t>
  </si>
  <si>
    <t>Rozpočet schválený</t>
  </si>
  <si>
    <t>sk.k 31.8.*)</t>
  </si>
  <si>
    <t>sk.k 31.8.**)</t>
  </si>
  <si>
    <t>sk.k 31.8.***)</t>
  </si>
  <si>
    <t>Meziroč.přírůstek skutečnost</t>
  </si>
  <si>
    <t>Meziroční index skutečnost %</t>
  </si>
  <si>
    <t>*) v rozp.celost.daní v roce 2011 není zahrn.DPPO za obce a kraje (6,2 mld. Kč) a dále správní a místní popl. obcím (7,4 mld. Kč) a popl.za znečišť.ŽP také obcím (6,2 mld. Kč) - ve skut. je lze sledovat pouze v účetnictví
**) v rozp.celost.daní v roce 2012 není zahrn.DPPO za obce a kraje (6,2 mld. Kč) a dále správní a místní popl.a další odvody obcím (5,8 mld. Kč) a popl.za znečišť.ŽP také obcím (6,2 mld. Kč) - ve skut. je lze sledovat pouze v účetnictví
***) v rozp.celost.daní v roce 2013 není zahrn.DPPO za obce a kraje (6,1 mld. Kč) a dále správní a místní popl.a další odvody obcím (7,5 mld. Kč), popl.za znečišť.ŽP a ost.odvody také obcím (8,6 mld. Kč)-ve skut. je lze sledovat pouze v účet.
****) údaj skutečnosti roku 2012 a 2013 odpovídá stavu inkasa za minulý měsíc (od roku 2012 nemá MF možnost sledovat každodenní pohyb inkasa z dálničních poplatků)</t>
  </si>
  <si>
    <t>Zdroj: MF - sekce 06 VEŘEJNÉ ROZPOČTY - odbor 11 Státní rozpočet - odd. 1102 Státní závěrečný účet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</si>
</sst>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"/>
    <numFmt numFmtId="184" formatCode="0.00000"/>
    <numFmt numFmtId="185" formatCode="0.0000"/>
    <numFmt numFmtId="186" formatCode="0.000"/>
    <numFmt numFmtId="187" formatCode="#,##0.00;\-\ #,##0.00"/>
    <numFmt numFmtId="188" formatCode="d\ mmmm\ yyyy"/>
    <numFmt numFmtId="189" formatCode="d/mmmm\ yyyy"/>
    <numFmt numFmtId="190" formatCode="#,##0.00;[Red]#,##0.00"/>
    <numFmt numFmtId="191" formatCode="General_)"/>
    <numFmt numFmtId="192" formatCode="#,,;\-#,,;0"/>
    <numFmt numFmtId="193" formatCode="0.0000&quot;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-* #,##0.00\ _D_M_-;\-* #,##0.00\ _D_M_-;_-* &quot;-&quot;??\ _D_M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\ &quot;DM&quot;_-;\-* #,##0\ &quot;DM&quot;_-;_-* &quot;-&quot;\ &quot;DM&quot;_-;_-@_-"/>
    <numFmt numFmtId="202" formatCode="#,###,;\-#,###,;"/>
    <numFmt numFmtId="203" formatCode="#,###,;\-#,###"/>
    <numFmt numFmtId="204" formatCode="#,##0;\-\ #,##0"/>
    <numFmt numFmtId="205" formatCode="#,##0.00&quot; &quot;;\-#,##0.00&quot; &quot;;&quot; &quot;;&quot; &quot;\ "/>
    <numFmt numFmtId="206" formatCode="#,###,,"/>
    <numFmt numFmtId="207" formatCode="##,##0,,"/>
    <numFmt numFmtId="208" formatCode="#,###,##0"/>
    <numFmt numFmtId="209" formatCode="#,##0\ &quot;CZK&quot;;\-\ #,##0\ &quot;CZK&quot;"/>
    <numFmt numFmtId="210" formatCode="#,##0\ &quot;CZK&quot;"/>
    <numFmt numFmtId="211" formatCode="0.0000000000000"/>
  </numFmts>
  <fonts count="50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b/>
      <sz val="14"/>
      <name val="Times New Roman CE"/>
      <family val="0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indexed="51"/>
      </top>
      <bottom style="dotted">
        <color indexed="51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42" fillId="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4" fontId="15" fillId="27" borderId="8" applyNumberFormat="0" applyProtection="0">
      <alignment vertical="center"/>
    </xf>
    <xf numFmtId="4" fontId="19" fillId="27" borderId="8" applyNumberFormat="0" applyProtection="0">
      <alignment vertical="center"/>
    </xf>
    <xf numFmtId="4" fontId="19" fillId="27" borderId="8" applyNumberFormat="0" applyProtection="0">
      <alignment vertical="center"/>
    </xf>
    <xf numFmtId="4" fontId="16" fillId="27" borderId="8" applyNumberFormat="0" applyProtection="0">
      <alignment vertical="center"/>
    </xf>
    <xf numFmtId="4" fontId="19" fillId="27" borderId="8" applyNumberFormat="0" applyProtection="0">
      <alignment vertical="center"/>
    </xf>
    <xf numFmtId="4" fontId="19" fillId="27" borderId="8" applyNumberFormat="0" applyProtection="0">
      <alignment vertical="center"/>
    </xf>
    <xf numFmtId="4" fontId="15" fillId="27" borderId="8" applyNumberFormat="0" applyProtection="0">
      <alignment horizontal="left" vertical="center" indent="1"/>
    </xf>
    <xf numFmtId="4" fontId="19" fillId="27" borderId="8" applyNumberFormat="0" applyProtection="0">
      <alignment horizontal="left" vertical="center" indent="1"/>
    </xf>
    <xf numFmtId="4" fontId="19" fillId="27" borderId="8" applyNumberFormat="0" applyProtection="0">
      <alignment horizontal="left" vertical="center" indent="1"/>
    </xf>
    <xf numFmtId="0" fontId="17" fillId="27" borderId="9" applyNumberFormat="0" applyProtection="0">
      <alignment horizontal="left" vertical="top" indent="1"/>
    </xf>
    <xf numFmtId="4" fontId="15" fillId="16" borderId="8" applyNumberFormat="0" applyProtection="0">
      <alignment horizontal="right" vertical="center"/>
    </xf>
    <xf numFmtId="4" fontId="15" fillId="28" borderId="8" applyNumberFormat="0" applyProtection="0">
      <alignment horizontal="right" vertical="center"/>
    </xf>
    <xf numFmtId="4" fontId="15" fillId="29" borderId="10" applyNumberFormat="0" applyProtection="0">
      <alignment horizontal="right" vertical="center"/>
    </xf>
    <xf numFmtId="4" fontId="15" fillId="13" borderId="8" applyNumberFormat="0" applyProtection="0">
      <alignment horizontal="right" vertical="center"/>
    </xf>
    <xf numFmtId="4" fontId="15" fillId="22" borderId="8" applyNumberFormat="0" applyProtection="0">
      <alignment horizontal="right" vertical="center"/>
    </xf>
    <xf numFmtId="4" fontId="15" fillId="30" borderId="8" applyNumberFormat="0" applyProtection="0">
      <alignment horizontal="right" vertical="center"/>
    </xf>
    <xf numFmtId="4" fontId="15" fillId="9" borderId="8" applyNumberFormat="0" applyProtection="0">
      <alignment horizontal="right" vertical="center"/>
    </xf>
    <xf numFmtId="4" fontId="15" fillId="4" borderId="8" applyNumberFormat="0" applyProtection="0">
      <alignment horizontal="right" vertical="center"/>
    </xf>
    <xf numFmtId="4" fontId="15" fillId="17" borderId="8" applyNumberFormat="0" applyProtection="0">
      <alignment horizontal="right" vertical="center"/>
    </xf>
    <xf numFmtId="4" fontId="15" fillId="31" borderId="10" applyNumberFormat="0" applyProtection="0">
      <alignment horizontal="left" vertical="center" indent="1"/>
    </xf>
    <xf numFmtId="0" fontId="19" fillId="0" borderId="0">
      <alignment/>
      <protection/>
    </xf>
    <xf numFmtId="0" fontId="15" fillId="0" borderId="0">
      <alignment horizontal="left"/>
      <protection/>
    </xf>
    <xf numFmtId="0" fontId="28" fillId="12" borderId="0">
      <alignment/>
      <protection/>
    </xf>
    <xf numFmtId="4" fontId="18" fillId="11" borderId="10" applyNumberFormat="0" applyProtection="0">
      <alignment horizontal="left" vertical="center" indent="1"/>
    </xf>
    <xf numFmtId="4" fontId="18" fillId="11" borderId="10" applyNumberFormat="0" applyProtection="0">
      <alignment horizontal="left" vertical="center" indent="1"/>
    </xf>
    <xf numFmtId="4" fontId="15" fillId="32" borderId="8" applyNumberFormat="0" applyProtection="0">
      <alignment horizontal="right" vertical="center"/>
    </xf>
    <xf numFmtId="4" fontId="15" fillId="2" borderId="8" applyNumberFormat="0" applyProtection="0">
      <alignment horizontal="right" vertical="center"/>
    </xf>
    <xf numFmtId="4" fontId="15" fillId="2" borderId="8" applyNumberFormat="0" applyProtection="0">
      <alignment horizontal="right" vertical="center"/>
    </xf>
    <xf numFmtId="4" fontId="15" fillId="0" borderId="10" applyNumberFormat="0" applyProtection="0">
      <alignment horizontal="left" vertical="center" indent="1"/>
    </xf>
    <xf numFmtId="4" fontId="15" fillId="6" borderId="10" applyNumberFormat="0" applyProtection="0">
      <alignment horizontal="left" vertical="center" indent="1"/>
    </xf>
    <xf numFmtId="4" fontId="15" fillId="6" borderId="10" applyNumberFormat="0" applyProtection="0">
      <alignment horizontal="left" vertical="center" indent="1"/>
    </xf>
    <xf numFmtId="4" fontId="15" fillId="3" borderId="10" applyNumberFormat="0" applyProtection="0">
      <alignment horizontal="left" vertical="center" indent="1"/>
    </xf>
    <xf numFmtId="0" fontId="15" fillId="3" borderId="8" applyNumberFormat="0" applyProtection="0">
      <alignment horizontal="left" vertical="center" indent="1"/>
    </xf>
    <xf numFmtId="0" fontId="15" fillId="8" borderId="8" applyNumberFormat="0" applyProtection="0">
      <alignment horizontal="left" vertical="center" indent="1"/>
    </xf>
    <xf numFmtId="0" fontId="15" fillId="20" borderId="8" applyNumberFormat="0" applyProtection="0">
      <alignment horizontal="left" vertical="center" indent="1"/>
    </xf>
    <xf numFmtId="0" fontId="15" fillId="3" borderId="8" applyNumberFormat="0" applyProtection="0">
      <alignment horizontal="left" vertical="center" indent="1"/>
    </xf>
    <xf numFmtId="0" fontId="15" fillId="11" borderId="9" applyNumberFormat="0" applyProtection="0">
      <alignment horizontal="left" vertical="top" indent="1"/>
    </xf>
    <xf numFmtId="0" fontId="15" fillId="7" borderId="9" applyNumberFormat="0" applyProtection="0">
      <alignment horizontal="left" vertical="top" indent="1"/>
    </xf>
    <xf numFmtId="0" fontId="15" fillId="11" borderId="9" applyNumberFormat="0" applyProtection="0">
      <alignment horizontal="left" vertical="top" indent="1"/>
    </xf>
    <xf numFmtId="0" fontId="15" fillId="9" borderId="11" applyNumberFormat="0" applyProtection="0">
      <alignment horizontal="left" vertical="center" indent="1"/>
    </xf>
    <xf numFmtId="0" fontId="15" fillId="19" borderId="8" applyNumberFormat="0" applyProtection="0">
      <alignment horizontal="left" vertical="center" indent="1"/>
    </xf>
    <xf numFmtId="0" fontId="15" fillId="27" borderId="12" applyNumberFormat="0" applyProtection="0">
      <alignment horizontal="left" vertical="center" indent="1"/>
    </xf>
    <xf numFmtId="0" fontId="15" fillId="9" borderId="11" applyNumberFormat="0" applyProtection="0">
      <alignment horizontal="left" vertical="center" indent="1"/>
    </xf>
    <xf numFmtId="0" fontId="15" fillId="3" borderId="9" applyNumberFormat="0" applyProtection="0">
      <alignment horizontal="left" vertical="top" indent="1"/>
    </xf>
    <xf numFmtId="0" fontId="15" fillId="4" borderId="8" applyNumberFormat="0" applyProtection="0">
      <alignment horizontal="left" vertical="center" indent="1"/>
    </xf>
    <xf numFmtId="0" fontId="15" fillId="32" borderId="8" applyNumberFormat="0" applyProtection="0">
      <alignment horizontal="left" vertical="center" indent="1"/>
    </xf>
    <xf numFmtId="0" fontId="15" fillId="21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15" fillId="32" borderId="9" applyNumberFormat="0" applyProtection="0">
      <alignment horizontal="left" vertical="top" indent="1"/>
    </xf>
    <xf numFmtId="0" fontId="15" fillId="6" borderId="8" applyNumberFormat="0" applyProtection="0">
      <alignment horizontal="left" vertical="center" indent="1"/>
    </xf>
    <xf numFmtId="0" fontId="15" fillId="6" borderId="9" applyNumberFormat="0" applyProtection="0">
      <alignment horizontal="left" vertical="top" indent="1"/>
    </xf>
    <xf numFmtId="4" fontId="15" fillId="32" borderId="13" applyNumberFormat="0" applyProtection="0">
      <alignment horizontal="left" vertical="center" indent="1"/>
    </xf>
    <xf numFmtId="4" fontId="15" fillId="20" borderId="8" applyNumberFormat="0" applyProtection="0">
      <alignment horizontal="left" vertical="center" indent="1"/>
    </xf>
    <xf numFmtId="4" fontId="15" fillId="20" borderId="8" applyNumberFormat="0" applyProtection="0">
      <alignment horizontal="left" vertical="center" indent="1"/>
    </xf>
    <xf numFmtId="0" fontId="15" fillId="33" borderId="14" applyNumberFormat="0">
      <alignment/>
      <protection locked="0"/>
    </xf>
    <xf numFmtId="0" fontId="19" fillId="11" borderId="15" applyBorder="0">
      <alignment/>
      <protection/>
    </xf>
    <xf numFmtId="4" fontId="20" fillId="21" borderId="9" applyNumberFormat="0" applyProtection="0">
      <alignment vertical="center"/>
    </xf>
    <xf numFmtId="4" fontId="16" fillId="21" borderId="13" applyNumberFormat="0" applyProtection="0">
      <alignment vertical="center"/>
    </xf>
    <xf numFmtId="4" fontId="20" fillId="8" borderId="9" applyNumberFormat="0" applyProtection="0">
      <alignment horizontal="left" vertical="center" indent="1"/>
    </xf>
    <xf numFmtId="0" fontId="20" fillId="21" borderId="9" applyNumberFormat="0" applyProtection="0">
      <alignment horizontal="left" vertical="top" indent="1"/>
    </xf>
    <xf numFmtId="4" fontId="15" fillId="0" borderId="13" applyNumberFormat="0" applyProtection="0">
      <alignment horizontal="right" vertical="center"/>
    </xf>
    <xf numFmtId="4" fontId="15" fillId="0" borderId="8" applyNumberFormat="0" applyProtection="0">
      <alignment horizontal="right" vertical="center"/>
    </xf>
    <xf numFmtId="4" fontId="15" fillId="0" borderId="8" applyNumberFormat="0" applyProtection="0">
      <alignment horizontal="right" vertical="center"/>
    </xf>
    <xf numFmtId="4" fontId="21" fillId="7" borderId="13" applyNumberFormat="0" applyProtection="0">
      <alignment horizontal="right" vertical="center"/>
    </xf>
    <xf numFmtId="4" fontId="19" fillId="0" borderId="8" applyNumberFormat="0" applyProtection="0">
      <alignment horizontal="right" vertical="center"/>
    </xf>
    <xf numFmtId="4" fontId="19" fillId="0" borderId="8" applyNumberFormat="0" applyProtection="0">
      <alignment horizontal="right" vertical="center"/>
    </xf>
    <xf numFmtId="4" fontId="15" fillId="32" borderId="13" applyNumberFormat="0" applyProtection="0">
      <alignment horizontal="left" vertical="center" indent="1"/>
    </xf>
    <xf numFmtId="4" fontId="15" fillId="20" borderId="8" applyNumberFormat="0" applyProtection="0">
      <alignment horizontal="left" vertical="center" indent="1"/>
    </xf>
    <xf numFmtId="4" fontId="15" fillId="20" borderId="8" applyNumberFormat="0" applyProtection="0">
      <alignment horizontal="left" vertical="center" indent="1"/>
    </xf>
    <xf numFmtId="0" fontId="20" fillId="3" borderId="9" applyNumberFormat="0" applyProtection="0">
      <alignment horizontal="left" vertical="top" indent="1"/>
    </xf>
    <xf numFmtId="4" fontId="22" fillId="34" borderId="10" applyNumberFormat="0" applyProtection="0">
      <alignment horizontal="left" vertical="center" indent="1"/>
    </xf>
    <xf numFmtId="0" fontId="15" fillId="35" borderId="13">
      <alignment/>
      <protection/>
    </xf>
    <xf numFmtId="4" fontId="23" fillId="33" borderId="8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7" borderId="8" applyNumberFormat="0" applyAlignment="0" applyProtection="0"/>
    <xf numFmtId="0" fontId="36" fillId="5" borderId="8" applyNumberFormat="0" applyAlignment="0" applyProtection="0"/>
    <xf numFmtId="0" fontId="47" fillId="5" borderId="16" applyNumberFormat="0" applyAlignment="0" applyProtection="0"/>
    <xf numFmtId="0" fontId="37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9" borderId="0" applyNumberFormat="0" applyBorder="0" applyAlignment="0" applyProtection="0"/>
    <xf numFmtId="0" fontId="40" fillId="38" borderId="0" applyNumberFormat="0" applyBorder="0" applyAlignment="0" applyProtection="0"/>
    <xf numFmtId="0" fontId="40" fillId="12" borderId="0" applyNumberFormat="0" applyBorder="0" applyAlignment="0" applyProtection="0"/>
    <xf numFmtId="0" fontId="40" fillId="30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73" applyFont="1">
      <alignment/>
      <protection/>
    </xf>
    <xf numFmtId="0" fontId="2" fillId="0" borderId="0" xfId="73" applyFont="1" applyAlignment="1">
      <alignment horizontal="center"/>
      <protection/>
    </xf>
    <xf numFmtId="0" fontId="2" fillId="0" borderId="17" xfId="73" applyFont="1" applyFill="1" applyBorder="1" applyAlignment="1">
      <alignment horizontal="center"/>
      <protection/>
    </xf>
    <xf numFmtId="0" fontId="2" fillId="0" borderId="18" xfId="73" applyFont="1" applyFill="1" applyBorder="1" applyAlignment="1">
      <alignment horizontal="center"/>
      <protection/>
    </xf>
    <xf numFmtId="0" fontId="2" fillId="0" borderId="19" xfId="73" applyFont="1" applyBorder="1" applyAlignment="1">
      <alignment horizontal="center"/>
      <protection/>
    </xf>
    <xf numFmtId="0" fontId="2" fillId="0" borderId="20" xfId="73" applyFont="1" applyFill="1" applyBorder="1" applyAlignment="1">
      <alignment horizontal="center"/>
      <protection/>
    </xf>
    <xf numFmtId="164" fontId="2" fillId="0" borderId="21" xfId="73" applyNumberFormat="1" applyFont="1" applyBorder="1" applyAlignment="1">
      <alignment horizontal="center"/>
      <protection/>
    </xf>
    <xf numFmtId="0" fontId="2" fillId="0" borderId="21" xfId="73" applyFont="1" applyBorder="1" applyAlignment="1">
      <alignment horizontal="center"/>
      <protection/>
    </xf>
    <xf numFmtId="0" fontId="4" fillId="0" borderId="22" xfId="73" applyFont="1" applyBorder="1">
      <alignment/>
      <protection/>
    </xf>
    <xf numFmtId="0" fontId="2" fillId="0" borderId="0" xfId="73" applyFont="1" applyFill="1">
      <alignment/>
      <protection/>
    </xf>
    <xf numFmtId="0" fontId="2" fillId="0" borderId="22" xfId="73" applyFont="1" applyBorder="1">
      <alignment/>
      <protection/>
    </xf>
    <xf numFmtId="0" fontId="7" fillId="0" borderId="22" xfId="73" applyFont="1" applyBorder="1">
      <alignment/>
      <protection/>
    </xf>
    <xf numFmtId="0" fontId="8" fillId="0" borderId="22" xfId="73" applyFont="1" applyBorder="1">
      <alignment/>
      <protection/>
    </xf>
    <xf numFmtId="0" fontId="6" fillId="0" borderId="22" xfId="73" applyFont="1" applyBorder="1">
      <alignment/>
      <protection/>
    </xf>
    <xf numFmtId="49" fontId="6" fillId="0" borderId="22" xfId="73" applyNumberFormat="1" applyFont="1" applyFill="1" applyBorder="1" applyAlignment="1">
      <alignment horizontal="left" indent="1"/>
      <protection/>
    </xf>
    <xf numFmtId="49" fontId="6" fillId="0" borderId="22" xfId="73" applyNumberFormat="1" applyFont="1" applyFill="1" applyBorder="1" applyAlignment="1">
      <alignment horizontal="left" indent="4"/>
      <protection/>
    </xf>
    <xf numFmtId="49" fontId="6" fillId="0" borderId="22" xfId="73" applyNumberFormat="1" applyFont="1" applyBorder="1" applyAlignment="1">
      <alignment horizontal="left" indent="4"/>
      <protection/>
    </xf>
    <xf numFmtId="0" fontId="2" fillId="0" borderId="22" xfId="73" applyFont="1" applyBorder="1" applyAlignment="1">
      <alignment horizontal="left" indent="3"/>
      <protection/>
    </xf>
    <xf numFmtId="0" fontId="2" fillId="0" borderId="22" xfId="73" applyFont="1" applyFill="1" applyBorder="1">
      <alignment/>
      <protection/>
    </xf>
    <xf numFmtId="49" fontId="6" fillId="0" borderId="22" xfId="73" applyNumberFormat="1" applyFont="1" applyFill="1" applyBorder="1" applyAlignment="1">
      <alignment horizontal="left"/>
      <protection/>
    </xf>
    <xf numFmtId="0" fontId="8" fillId="0" borderId="0" xfId="73" applyFont="1">
      <alignment/>
      <protection/>
    </xf>
    <xf numFmtId="0" fontId="7" fillId="0" borderId="22" xfId="73" applyFont="1" applyFill="1" applyBorder="1">
      <alignment/>
      <protection/>
    </xf>
    <xf numFmtId="0" fontId="2" fillId="0" borderId="22" xfId="73" applyFont="1" applyBorder="1" applyAlignment="1">
      <alignment horizontal="left" indent="1"/>
      <protection/>
    </xf>
    <xf numFmtId="0" fontId="2" fillId="0" borderId="22" xfId="73" applyFont="1" applyFill="1" applyBorder="1" applyAlignment="1">
      <alignment horizontal="left" indent="1"/>
      <protection/>
    </xf>
    <xf numFmtId="0" fontId="2" fillId="0" borderId="22" xfId="73" applyFont="1" applyFill="1" applyBorder="1" applyAlignment="1">
      <alignment horizontal="left" indent="4"/>
      <protection/>
    </xf>
    <xf numFmtId="49" fontId="6" fillId="0" borderId="23" xfId="73" applyNumberFormat="1" applyFont="1" applyFill="1" applyBorder="1" applyAlignment="1">
      <alignment horizontal="left" vertical="center" wrapText="1" indent="4"/>
      <protection/>
    </xf>
    <xf numFmtId="0" fontId="9" fillId="0" borderId="0" xfId="73" applyFont="1">
      <alignment/>
      <protection/>
    </xf>
    <xf numFmtId="0" fontId="10" fillId="0" borderId="0" xfId="73" applyFont="1">
      <alignment/>
      <protection/>
    </xf>
    <xf numFmtId="0" fontId="9" fillId="0" borderId="0" xfId="73" applyFont="1" applyFill="1">
      <alignment/>
      <protection/>
    </xf>
    <xf numFmtId="0" fontId="5" fillId="0" borderId="0" xfId="73" applyFont="1" applyFill="1">
      <alignment/>
      <protection/>
    </xf>
    <xf numFmtId="0" fontId="2" fillId="0" borderId="24" xfId="73" applyFont="1" applyBorder="1" applyAlignment="1">
      <alignment horizontal="center"/>
      <protection/>
    </xf>
    <xf numFmtId="0" fontId="2" fillId="0" borderId="22" xfId="73" applyFont="1" applyBorder="1" applyAlignment="1">
      <alignment horizontal="center"/>
      <protection/>
    </xf>
    <xf numFmtId="0" fontId="2" fillId="0" borderId="23" xfId="73" applyFont="1" applyBorder="1">
      <alignment/>
      <protection/>
    </xf>
    <xf numFmtId="4" fontId="2" fillId="0" borderId="0" xfId="73" applyNumberFormat="1" applyFont="1" applyFill="1" applyBorder="1">
      <alignment/>
      <protection/>
    </xf>
    <xf numFmtId="0" fontId="2" fillId="0" borderId="22" xfId="73" applyFont="1" applyBorder="1" applyAlignment="1">
      <alignment horizontal="left" indent="4"/>
      <protection/>
    </xf>
    <xf numFmtId="0" fontId="2" fillId="0" borderId="22" xfId="73" applyFont="1" applyBorder="1" applyAlignment="1">
      <alignment horizontal="left" indent="1"/>
      <protection/>
    </xf>
    <xf numFmtId="0" fontId="4" fillId="0" borderId="25" xfId="73" applyFont="1" applyBorder="1">
      <alignment/>
      <protection/>
    </xf>
    <xf numFmtId="0" fontId="10" fillId="0" borderId="0" xfId="73" applyFont="1" applyFill="1">
      <alignment/>
      <protection/>
    </xf>
    <xf numFmtId="3" fontId="2" fillId="0" borderId="0" xfId="73" applyNumberFormat="1" applyFont="1" applyFill="1">
      <alignment/>
      <protection/>
    </xf>
    <xf numFmtId="3" fontId="2" fillId="0" borderId="0" xfId="73" applyNumberFormat="1" applyFont="1">
      <alignment/>
      <protection/>
    </xf>
    <xf numFmtId="0" fontId="11" fillId="0" borderId="0" xfId="73" applyFont="1" applyAlignment="1">
      <alignment horizontal="right"/>
      <protection/>
    </xf>
    <xf numFmtId="3" fontId="2" fillId="0" borderId="18" xfId="73" applyNumberFormat="1" applyFont="1" applyFill="1" applyBorder="1" applyAlignment="1">
      <alignment horizontal="center"/>
      <protection/>
    </xf>
    <xf numFmtId="3" fontId="2" fillId="0" borderId="21" xfId="73" applyNumberFormat="1" applyFont="1" applyFill="1" applyBorder="1" applyAlignment="1">
      <alignment horizontal="center"/>
      <protection/>
    </xf>
    <xf numFmtId="49" fontId="2" fillId="0" borderId="26" xfId="73" applyNumberFormat="1" applyFont="1" applyFill="1" applyBorder="1" applyAlignment="1">
      <alignment horizontal="center"/>
      <protection/>
    </xf>
    <xf numFmtId="0" fontId="2" fillId="0" borderId="27" xfId="73" applyFont="1" applyBorder="1" applyAlignment="1">
      <alignment horizontal="center"/>
      <protection/>
    </xf>
    <xf numFmtId="0" fontId="2" fillId="0" borderId="28" xfId="73" applyFont="1" applyBorder="1" applyAlignment="1">
      <alignment horizontal="center"/>
      <protection/>
    </xf>
    <xf numFmtId="0" fontId="2" fillId="0" borderId="29" xfId="73" applyFont="1" applyBorder="1">
      <alignment/>
      <protection/>
    </xf>
    <xf numFmtId="0" fontId="2" fillId="0" borderId="30" xfId="73" applyFont="1" applyFill="1" applyBorder="1" applyAlignment="1">
      <alignment horizontal="center"/>
      <protection/>
    </xf>
    <xf numFmtId="0" fontId="2" fillId="0" borderId="31" xfId="73" applyFont="1" applyBorder="1" applyAlignment="1">
      <alignment horizontal="center"/>
      <protection/>
    </xf>
    <xf numFmtId="0" fontId="2" fillId="0" borderId="32" xfId="73" applyFont="1" applyBorder="1" applyAlignment="1">
      <alignment horizontal="center"/>
      <protection/>
    </xf>
    <xf numFmtId="168" fontId="4" fillId="0" borderId="33" xfId="73" applyNumberFormat="1" applyFont="1" applyBorder="1">
      <alignment/>
      <protection/>
    </xf>
    <xf numFmtId="168" fontId="5" fillId="0" borderId="33" xfId="73" applyNumberFormat="1" applyFont="1" applyBorder="1">
      <alignment/>
      <protection/>
    </xf>
    <xf numFmtId="168" fontId="7" fillId="0" borderId="33" xfId="73" applyNumberFormat="1" applyFont="1" applyBorder="1">
      <alignment/>
      <protection/>
    </xf>
    <xf numFmtId="168" fontId="2" fillId="0" borderId="33" xfId="73" applyNumberFormat="1" applyFont="1" applyBorder="1">
      <alignment/>
      <protection/>
    </xf>
    <xf numFmtId="168" fontId="2" fillId="0" borderId="33" xfId="73" applyNumberFormat="1" applyFont="1" applyBorder="1">
      <alignment/>
      <protection/>
    </xf>
    <xf numFmtId="168" fontId="4" fillId="0" borderId="34" xfId="73" applyNumberFormat="1" applyFont="1" applyBorder="1">
      <alignment/>
      <protection/>
    </xf>
    <xf numFmtId="168" fontId="5" fillId="0" borderId="34" xfId="73" applyNumberFormat="1" applyFont="1" applyBorder="1">
      <alignment/>
      <protection/>
    </xf>
    <xf numFmtId="168" fontId="7" fillId="0" borderId="34" xfId="73" applyNumberFormat="1" applyFont="1" applyBorder="1">
      <alignment/>
      <protection/>
    </xf>
    <xf numFmtId="168" fontId="8" fillId="0" borderId="34" xfId="73" applyNumberFormat="1" applyFont="1" applyBorder="1">
      <alignment/>
      <protection/>
    </xf>
    <xf numFmtId="168" fontId="2" fillId="0" borderId="34" xfId="73" applyNumberFormat="1" applyFont="1" applyBorder="1">
      <alignment/>
      <protection/>
    </xf>
    <xf numFmtId="168" fontId="2" fillId="0" borderId="34" xfId="73" applyNumberFormat="1" applyFont="1" applyBorder="1">
      <alignment/>
      <protection/>
    </xf>
    <xf numFmtId="168" fontId="2" fillId="0" borderId="21" xfId="73" applyNumberFormat="1" applyFont="1" applyBorder="1">
      <alignment/>
      <protection/>
    </xf>
    <xf numFmtId="168" fontId="4" fillId="0" borderId="35" xfId="73" applyNumberFormat="1" applyFont="1" applyBorder="1">
      <alignment/>
      <protection/>
    </xf>
    <xf numFmtId="168" fontId="4" fillId="0" borderId="36" xfId="73" applyNumberFormat="1" applyFont="1" applyBorder="1">
      <alignment/>
      <protection/>
    </xf>
    <xf numFmtId="0" fontId="2" fillId="0" borderId="20" xfId="73" applyFont="1" applyBorder="1" applyAlignment="1">
      <alignment horizontal="center"/>
      <protection/>
    </xf>
    <xf numFmtId="4" fontId="4" fillId="0" borderId="33" xfId="73" applyNumberFormat="1" applyFont="1" applyBorder="1">
      <alignment/>
      <protection/>
    </xf>
    <xf numFmtId="4" fontId="4" fillId="0" borderId="37" xfId="73" applyNumberFormat="1" applyFont="1" applyFill="1" applyBorder="1">
      <alignment/>
      <protection/>
    </xf>
    <xf numFmtId="4" fontId="4" fillId="0" borderId="37" xfId="73" applyNumberFormat="1" applyFont="1" applyBorder="1">
      <alignment/>
      <protection/>
    </xf>
    <xf numFmtId="4" fontId="2" fillId="0" borderId="33" xfId="73" applyNumberFormat="1" applyFont="1" applyBorder="1">
      <alignment/>
      <protection/>
    </xf>
    <xf numFmtId="4" fontId="2" fillId="0" borderId="37" xfId="73" applyNumberFormat="1" applyFont="1" applyFill="1" applyBorder="1">
      <alignment/>
      <protection/>
    </xf>
    <xf numFmtId="4" fontId="2" fillId="0" borderId="37" xfId="73" applyNumberFormat="1" applyFont="1" applyBorder="1">
      <alignment/>
      <protection/>
    </xf>
    <xf numFmtId="4" fontId="2" fillId="0" borderId="34" xfId="73" applyNumberFormat="1" applyFont="1" applyFill="1" applyBorder="1">
      <alignment/>
      <protection/>
    </xf>
    <xf numFmtId="4" fontId="7" fillId="0" borderId="33" xfId="73" applyNumberFormat="1" applyFont="1" applyBorder="1">
      <alignment/>
      <protection/>
    </xf>
    <xf numFmtId="4" fontId="7" fillId="0" borderId="0" xfId="73" applyNumberFormat="1" applyFont="1" applyFill="1" applyBorder="1">
      <alignment/>
      <protection/>
    </xf>
    <xf numFmtId="4" fontId="7" fillId="0" borderId="38" xfId="73" applyNumberFormat="1" applyFont="1" applyFill="1" applyBorder="1">
      <alignment/>
      <protection/>
    </xf>
    <xf numFmtId="4" fontId="8" fillId="0" borderId="37" xfId="73" applyNumberFormat="1" applyFont="1" applyFill="1" applyBorder="1">
      <alignment/>
      <protection/>
    </xf>
    <xf numFmtId="4" fontId="8" fillId="0" borderId="37" xfId="73" applyNumberFormat="1" applyFont="1" applyBorder="1">
      <alignment/>
      <protection/>
    </xf>
    <xf numFmtId="4" fontId="2" fillId="0" borderId="34" xfId="73" applyNumberFormat="1" applyFont="1" applyBorder="1">
      <alignment/>
      <protection/>
    </xf>
    <xf numFmtId="4" fontId="2" fillId="0" borderId="28" xfId="73" applyNumberFormat="1" applyFont="1" applyFill="1" applyBorder="1">
      <alignment/>
      <protection/>
    </xf>
    <xf numFmtId="4" fontId="2" fillId="0" borderId="33" xfId="73" applyNumberFormat="1" applyFont="1" applyFill="1" applyBorder="1">
      <alignment/>
      <protection/>
    </xf>
    <xf numFmtId="4" fontId="8" fillId="0" borderId="0" xfId="73" applyNumberFormat="1" applyFont="1" applyFill="1" applyBorder="1">
      <alignment/>
      <protection/>
    </xf>
    <xf numFmtId="4" fontId="8" fillId="0" borderId="34" xfId="73" applyNumberFormat="1" applyFont="1" applyBorder="1">
      <alignment/>
      <protection/>
    </xf>
    <xf numFmtId="4" fontId="8" fillId="0" borderId="34" xfId="73" applyNumberFormat="1" applyFont="1" applyFill="1" applyBorder="1">
      <alignment/>
      <protection/>
    </xf>
    <xf numFmtId="4" fontId="7" fillId="0" borderId="28" xfId="73" applyNumberFormat="1" applyFont="1" applyFill="1" applyBorder="1">
      <alignment/>
      <protection/>
    </xf>
    <xf numFmtId="4" fontId="7" fillId="0" borderId="34" xfId="73" applyNumberFormat="1" applyFont="1" applyBorder="1">
      <alignment/>
      <protection/>
    </xf>
    <xf numFmtId="4" fontId="7" fillId="0" borderId="34" xfId="73" applyNumberFormat="1" applyFont="1" applyFill="1" applyBorder="1">
      <alignment/>
      <protection/>
    </xf>
    <xf numFmtId="4" fontId="2" fillId="0" borderId="37" xfId="73" applyNumberFormat="1" applyFont="1" applyFill="1" applyBorder="1" applyAlignment="1">
      <alignment horizontal="right"/>
      <protection/>
    </xf>
    <xf numFmtId="4" fontId="2" fillId="0" borderId="37" xfId="73" applyNumberFormat="1" applyFont="1" applyBorder="1">
      <alignment/>
      <protection/>
    </xf>
    <xf numFmtId="4" fontId="2" fillId="0" borderId="37" xfId="73" applyNumberFormat="1" applyFont="1" applyFill="1" applyBorder="1">
      <alignment/>
      <protection/>
    </xf>
    <xf numFmtId="4" fontId="2" fillId="0" borderId="30" xfId="73" applyNumberFormat="1" applyFont="1" applyFill="1" applyBorder="1" applyAlignment="1">
      <alignment horizontal="right"/>
      <protection/>
    </xf>
    <xf numFmtId="4" fontId="2" fillId="0" borderId="30" xfId="73" applyNumberFormat="1" applyFont="1" applyFill="1" applyBorder="1">
      <alignment/>
      <protection/>
    </xf>
    <xf numFmtId="4" fontId="5" fillId="0" borderId="33" xfId="73" applyNumberFormat="1" applyFont="1" applyBorder="1">
      <alignment/>
      <protection/>
    </xf>
    <xf numFmtId="4" fontId="8" fillId="0" borderId="33" xfId="73" applyNumberFormat="1" applyFont="1" applyBorder="1">
      <alignment/>
      <protection/>
    </xf>
    <xf numFmtId="4" fontId="2" fillId="0" borderId="33" xfId="73" applyNumberFormat="1" applyFont="1" applyBorder="1">
      <alignment/>
      <protection/>
    </xf>
    <xf numFmtId="4" fontId="2" fillId="0" borderId="32" xfId="73" applyNumberFormat="1" applyFont="1" applyBorder="1">
      <alignment/>
      <protection/>
    </xf>
    <xf numFmtId="164" fontId="2" fillId="0" borderId="32" xfId="73" applyNumberFormat="1" applyFont="1" applyBorder="1" applyAlignment="1">
      <alignment horizontal="center"/>
      <protection/>
    </xf>
    <xf numFmtId="4" fontId="4" fillId="0" borderId="28" xfId="73" applyNumberFormat="1" applyFont="1" applyFill="1" applyBorder="1">
      <alignment/>
      <protection/>
    </xf>
    <xf numFmtId="4" fontId="8" fillId="0" borderId="28" xfId="73" applyNumberFormat="1" applyFont="1" applyFill="1" applyBorder="1">
      <alignment/>
      <protection/>
    </xf>
    <xf numFmtId="4" fontId="2" fillId="0" borderId="28" xfId="73" applyNumberFormat="1" applyFont="1" applyFill="1" applyBorder="1" applyAlignment="1">
      <alignment horizontal="right"/>
      <protection/>
    </xf>
    <xf numFmtId="4" fontId="2" fillId="0" borderId="20" xfId="73" applyNumberFormat="1" applyFont="1" applyFill="1" applyBorder="1" applyAlignment="1">
      <alignment horizontal="right"/>
      <protection/>
    </xf>
    <xf numFmtId="0" fontId="2" fillId="0" borderId="18" xfId="73" applyFont="1" applyBorder="1" applyAlignment="1">
      <alignment horizontal="center"/>
      <protection/>
    </xf>
    <xf numFmtId="164" fontId="2" fillId="0" borderId="30" xfId="73" applyNumberFormat="1" applyFont="1" applyBorder="1" applyAlignment="1">
      <alignment horizontal="center"/>
      <protection/>
    </xf>
    <xf numFmtId="4" fontId="8" fillId="0" borderId="28" xfId="73" applyNumberFormat="1" applyFont="1" applyFill="1" applyBorder="1">
      <alignment/>
      <protection/>
    </xf>
    <xf numFmtId="4" fontId="4" fillId="0" borderId="39" xfId="73" applyNumberFormat="1" applyFont="1" applyFill="1" applyBorder="1">
      <alignment/>
      <protection/>
    </xf>
    <xf numFmtId="4" fontId="8" fillId="0" borderId="34" xfId="73" applyNumberFormat="1" applyFont="1" applyFill="1" applyBorder="1">
      <alignment/>
      <protection/>
    </xf>
    <xf numFmtId="4" fontId="2" fillId="0" borderId="34" xfId="73" applyNumberFormat="1" applyFont="1" applyFill="1" applyBorder="1" applyAlignment="1">
      <alignment horizontal="right"/>
      <protection/>
    </xf>
    <xf numFmtId="169" fontId="1" fillId="0" borderId="0" xfId="0" applyNumberFormat="1" applyFont="1" applyAlignment="1" applyProtection="1">
      <alignment/>
      <protection locked="0"/>
    </xf>
    <xf numFmtId="168" fontId="4" fillId="0" borderId="33" xfId="73" applyNumberFormat="1" applyFont="1" applyFill="1" applyBorder="1">
      <alignment/>
      <protection/>
    </xf>
    <xf numFmtId="168" fontId="7" fillId="0" borderId="33" xfId="73" applyNumberFormat="1" applyFont="1" applyFill="1" applyBorder="1">
      <alignment/>
      <protection/>
    </xf>
    <xf numFmtId="168" fontId="8" fillId="0" borderId="33" xfId="73" applyNumberFormat="1" applyFont="1" applyFill="1" applyBorder="1">
      <alignment/>
      <protection/>
    </xf>
    <xf numFmtId="168" fontId="2" fillId="0" borderId="33" xfId="73" applyNumberFormat="1" applyFont="1" applyFill="1" applyBorder="1">
      <alignment/>
      <protection/>
    </xf>
    <xf numFmtId="168" fontId="8" fillId="0" borderId="33" xfId="73" applyNumberFormat="1" applyFont="1" applyFill="1" applyBorder="1">
      <alignment/>
      <protection/>
    </xf>
    <xf numFmtId="168" fontId="2" fillId="0" borderId="33" xfId="73" applyNumberFormat="1" applyFont="1" applyFill="1" applyBorder="1" applyAlignment="1">
      <alignment horizontal="right"/>
      <protection/>
    </xf>
    <xf numFmtId="168" fontId="2" fillId="0" borderId="32" xfId="73" applyNumberFormat="1" applyFont="1" applyFill="1" applyBorder="1" applyAlignment="1">
      <alignment horizontal="right"/>
      <protection/>
    </xf>
    <xf numFmtId="168" fontId="2" fillId="0" borderId="33" xfId="73" applyNumberFormat="1" applyFont="1" applyFill="1" applyBorder="1" applyAlignment="1">
      <alignment horizontal="center"/>
      <protection/>
    </xf>
    <xf numFmtId="168" fontId="2" fillId="0" borderId="33" xfId="73" applyNumberFormat="1" applyFont="1" applyFill="1" applyBorder="1" applyAlignment="1">
      <alignment horizontal="center"/>
      <protection/>
    </xf>
    <xf numFmtId="4" fontId="2" fillId="0" borderId="34" xfId="73" applyNumberFormat="1" applyFont="1" applyBorder="1" applyAlignment="1">
      <alignment horizontal="center"/>
      <protection/>
    </xf>
    <xf numFmtId="4" fontId="2" fillId="0" borderId="34" xfId="73" applyNumberFormat="1" applyFont="1" applyFill="1" applyBorder="1" applyAlignment="1">
      <alignment horizontal="center"/>
      <protection/>
    </xf>
    <xf numFmtId="4" fontId="2" fillId="0" borderId="34" xfId="73" applyNumberFormat="1" applyFont="1" applyBorder="1" applyAlignment="1">
      <alignment horizontal="center"/>
      <protection/>
    </xf>
    <xf numFmtId="4" fontId="4" fillId="0" borderId="28" xfId="73" applyNumberFormat="1" applyFont="1" applyBorder="1" applyAlignment="1">
      <alignment/>
      <protection/>
    </xf>
    <xf numFmtId="4" fontId="4" fillId="0" borderId="34" xfId="73" applyNumberFormat="1" applyFont="1" applyBorder="1" applyAlignment="1">
      <alignment/>
      <protection/>
    </xf>
    <xf numFmtId="4" fontId="7" fillId="0" borderId="28" xfId="73" applyNumberFormat="1" applyFont="1" applyBorder="1" applyAlignment="1">
      <alignment/>
      <protection/>
    </xf>
    <xf numFmtId="4" fontId="7" fillId="0" borderId="34" xfId="73" applyNumberFormat="1" applyFont="1" applyBorder="1" applyAlignment="1">
      <alignment/>
      <protection/>
    </xf>
    <xf numFmtId="4" fontId="2" fillId="0" borderId="28" xfId="73" applyNumberFormat="1" applyFont="1" applyBorder="1" applyAlignment="1">
      <alignment/>
      <protection/>
    </xf>
    <xf numFmtId="4" fontId="2" fillId="0" borderId="34" xfId="73" applyNumberFormat="1" applyFont="1" applyBorder="1" applyAlignment="1">
      <alignment/>
      <protection/>
    </xf>
    <xf numFmtId="4" fontId="2" fillId="0" borderId="28" xfId="73" applyNumberFormat="1" applyFont="1" applyFill="1" applyBorder="1" applyAlignment="1">
      <alignment/>
      <protection/>
    </xf>
    <xf numFmtId="4" fontId="2" fillId="0" borderId="34" xfId="73" applyNumberFormat="1" applyFont="1" applyFill="1" applyBorder="1" applyAlignment="1">
      <alignment/>
      <protection/>
    </xf>
    <xf numFmtId="4" fontId="2" fillId="0" borderId="28" xfId="73" applyNumberFormat="1" applyFont="1" applyBorder="1" applyAlignment="1">
      <alignment/>
      <protection/>
    </xf>
    <xf numFmtId="4" fontId="2" fillId="0" borderId="34" xfId="73" applyNumberFormat="1" applyFont="1" applyBorder="1" applyAlignment="1">
      <alignment/>
      <protection/>
    </xf>
    <xf numFmtId="4" fontId="4" fillId="0" borderId="29" xfId="73" applyNumberFormat="1" applyFont="1" applyBorder="1" applyAlignment="1">
      <alignment/>
      <protection/>
    </xf>
    <xf numFmtId="4" fontId="4" fillId="0" borderId="36" xfId="73" applyNumberFormat="1" applyFont="1" applyBorder="1" applyAlignment="1">
      <alignment/>
      <protection/>
    </xf>
    <xf numFmtId="168" fontId="4" fillId="0" borderId="33" xfId="73" applyNumberFormat="1" applyFont="1" applyBorder="1" applyAlignment="1">
      <alignment/>
      <protection/>
    </xf>
    <xf numFmtId="168" fontId="7" fillId="0" borderId="33" xfId="73" applyNumberFormat="1" applyFont="1" applyBorder="1" applyAlignment="1">
      <alignment/>
      <protection/>
    </xf>
    <xf numFmtId="168" fontId="2" fillId="0" borderId="33" xfId="73" applyNumberFormat="1" applyFont="1" applyBorder="1" applyAlignment="1">
      <alignment/>
      <protection/>
    </xf>
    <xf numFmtId="168" fontId="2" fillId="0" borderId="33" xfId="73" applyNumberFormat="1" applyFont="1" applyFill="1" applyBorder="1" applyAlignment="1">
      <alignment/>
      <protection/>
    </xf>
    <xf numFmtId="168" fontId="2" fillId="0" borderId="33" xfId="73" applyNumberFormat="1" applyFont="1" applyBorder="1" applyAlignment="1">
      <alignment/>
      <protection/>
    </xf>
    <xf numFmtId="168" fontId="4" fillId="0" borderId="35" xfId="73" applyNumberFormat="1" applyFont="1" applyBorder="1" applyAlignment="1">
      <alignment/>
      <protection/>
    </xf>
    <xf numFmtId="4" fontId="2" fillId="0" borderId="0" xfId="73" applyNumberFormat="1" applyFont="1">
      <alignment/>
      <protection/>
    </xf>
    <xf numFmtId="168" fontId="2" fillId="0" borderId="33" xfId="73" applyNumberFormat="1" applyFont="1" applyBorder="1" applyAlignment="1">
      <alignment horizontal="center"/>
      <protection/>
    </xf>
    <xf numFmtId="168" fontId="2" fillId="0" borderId="33" xfId="73" applyNumberFormat="1" applyFont="1" applyBorder="1" applyAlignment="1">
      <alignment horizontal="center"/>
      <protection/>
    </xf>
    <xf numFmtId="0" fontId="2" fillId="39" borderId="0" xfId="73" applyFont="1" applyFill="1">
      <alignment/>
      <protection/>
    </xf>
    <xf numFmtId="3" fontId="2" fillId="39" borderId="0" xfId="73" applyNumberFormat="1" applyFont="1" applyFill="1">
      <alignment/>
      <protection/>
    </xf>
    <xf numFmtId="4" fontId="4" fillId="0" borderId="0" xfId="73" applyNumberFormat="1" applyFont="1" applyBorder="1" applyAlignment="1">
      <alignment/>
      <protection/>
    </xf>
    <xf numFmtId="168" fontId="4" fillId="0" borderId="0" xfId="73" applyNumberFormat="1" applyFont="1" applyBorder="1" applyAlignment="1">
      <alignment/>
      <protection/>
    </xf>
    <xf numFmtId="3" fontId="4" fillId="0" borderId="0" xfId="73" applyNumberFormat="1" applyFont="1" applyFill="1" applyBorder="1">
      <alignment/>
      <protection/>
    </xf>
    <xf numFmtId="168" fontId="4" fillId="0" borderId="0" xfId="73" applyNumberFormat="1" applyFont="1" applyBorder="1">
      <alignment/>
      <protection/>
    </xf>
    <xf numFmtId="0" fontId="9" fillId="0" borderId="0" xfId="73" applyFont="1" applyBorder="1">
      <alignment/>
      <protection/>
    </xf>
    <xf numFmtId="0" fontId="2" fillId="0" borderId="25" xfId="73" applyFont="1" applyBorder="1">
      <alignment/>
      <protection/>
    </xf>
    <xf numFmtId="4" fontId="2" fillId="3" borderId="37" xfId="73" applyNumberFormat="1" applyFont="1" applyFill="1" applyBorder="1">
      <alignment/>
      <protection/>
    </xf>
    <xf numFmtId="0" fontId="2" fillId="39" borderId="36" xfId="73" applyFont="1" applyFill="1" applyBorder="1" applyAlignment="1">
      <alignment horizontal="center"/>
      <protection/>
    </xf>
    <xf numFmtId="0" fontId="2" fillId="39" borderId="35" xfId="73" applyFont="1" applyFill="1" applyBorder="1" applyAlignment="1">
      <alignment horizontal="center"/>
      <protection/>
    </xf>
    <xf numFmtId="49" fontId="2" fillId="39" borderId="29" xfId="73" applyNumberFormat="1" applyFont="1" applyFill="1" applyBorder="1" applyAlignment="1">
      <alignment horizontal="center"/>
      <protection/>
    </xf>
    <xf numFmtId="49" fontId="2" fillId="39" borderId="26" xfId="73" applyNumberFormat="1" applyFont="1" applyFill="1" applyBorder="1" applyAlignment="1">
      <alignment horizontal="center"/>
      <protection/>
    </xf>
    <xf numFmtId="49" fontId="2" fillId="39" borderId="36" xfId="73" applyNumberFormat="1" applyFont="1" applyFill="1" applyBorder="1" applyAlignment="1">
      <alignment horizontal="center"/>
      <protection/>
    </xf>
    <xf numFmtId="49" fontId="2" fillId="39" borderId="35" xfId="73" applyNumberFormat="1" applyFont="1" applyFill="1" applyBorder="1" applyAlignment="1">
      <alignment horizontal="center"/>
      <protection/>
    </xf>
    <xf numFmtId="0" fontId="2" fillId="39" borderId="26" xfId="73" applyFont="1" applyFill="1" applyBorder="1" applyAlignment="1">
      <alignment horizontal="center"/>
      <protection/>
    </xf>
    <xf numFmtId="168" fontId="2" fillId="0" borderId="34" xfId="73" applyNumberFormat="1" applyFont="1" applyBorder="1" applyAlignment="1">
      <alignment horizontal="center"/>
      <protection/>
    </xf>
    <xf numFmtId="4" fontId="2" fillId="0" borderId="28" xfId="73" applyNumberFormat="1" applyFont="1" applyFill="1" applyBorder="1">
      <alignment/>
      <protection/>
    </xf>
    <xf numFmtId="4" fontId="5" fillId="0" borderId="28" xfId="73" applyNumberFormat="1" applyFont="1" applyFill="1" applyBorder="1">
      <alignment/>
      <protection/>
    </xf>
    <xf numFmtId="4" fontId="4" fillId="0" borderId="40" xfId="73" applyNumberFormat="1" applyFont="1" applyFill="1" applyBorder="1">
      <alignment/>
      <protection/>
    </xf>
    <xf numFmtId="4" fontId="4" fillId="12" borderId="37" xfId="73" applyNumberFormat="1" applyFont="1" applyFill="1" applyBorder="1">
      <alignment/>
      <protection/>
    </xf>
    <xf numFmtId="4" fontId="7" fillId="0" borderId="37" xfId="73" applyNumberFormat="1" applyFont="1" applyBorder="1">
      <alignment/>
      <protection/>
    </xf>
    <xf numFmtId="4" fontId="7" fillId="12" borderId="37" xfId="73" applyNumberFormat="1" applyFont="1" applyFill="1" applyBorder="1">
      <alignment/>
      <protection/>
    </xf>
    <xf numFmtId="4" fontId="5" fillId="0" borderId="37" xfId="73" applyNumberFormat="1" applyFont="1" applyBorder="1">
      <alignment/>
      <protection/>
    </xf>
    <xf numFmtId="4" fontId="5" fillId="0" borderId="34" xfId="73" applyNumberFormat="1" applyFont="1" applyFill="1" applyBorder="1">
      <alignment/>
      <protection/>
    </xf>
    <xf numFmtId="4" fontId="4" fillId="0" borderId="36" xfId="73" applyNumberFormat="1" applyFont="1" applyFill="1" applyBorder="1">
      <alignment/>
      <protection/>
    </xf>
    <xf numFmtId="3" fontId="8" fillId="0" borderId="0" xfId="73" applyNumberFormat="1" applyFont="1">
      <alignment/>
      <protection/>
    </xf>
    <xf numFmtId="168" fontId="2" fillId="0" borderId="34" xfId="73" applyNumberFormat="1" applyFont="1" applyBorder="1" applyAlignment="1">
      <alignment horizontal="center"/>
      <protection/>
    </xf>
    <xf numFmtId="0" fontId="0" fillId="0" borderId="0" xfId="0" applyFill="1" applyAlignment="1">
      <alignment/>
    </xf>
    <xf numFmtId="0" fontId="2" fillId="3" borderId="22" xfId="73" applyFont="1" applyFill="1" applyBorder="1" applyAlignment="1">
      <alignment horizontal="left" indent="1"/>
      <protection/>
    </xf>
    <xf numFmtId="0" fontId="2" fillId="0" borderId="26" xfId="73" applyFont="1" applyFill="1" applyBorder="1" applyAlignment="1">
      <alignment horizontal="center"/>
      <protection/>
    </xf>
    <xf numFmtId="0" fontId="2" fillId="0" borderId="35" xfId="73" applyFont="1" applyFill="1" applyBorder="1" applyAlignment="1">
      <alignment horizontal="center"/>
      <protection/>
    </xf>
    <xf numFmtId="49" fontId="2" fillId="0" borderId="36" xfId="73" applyNumberFormat="1" applyFont="1" applyFill="1" applyBorder="1" applyAlignment="1">
      <alignment horizontal="center"/>
      <protection/>
    </xf>
    <xf numFmtId="49" fontId="2" fillId="0" borderId="35" xfId="73" applyNumberFormat="1" applyFont="1" applyFill="1" applyBorder="1" applyAlignment="1">
      <alignment horizontal="center"/>
      <protection/>
    </xf>
    <xf numFmtId="4" fontId="7" fillId="0" borderId="37" xfId="73" applyNumberFormat="1" applyFont="1" applyFill="1" applyBorder="1">
      <alignment/>
      <protection/>
    </xf>
    <xf numFmtId="4" fontId="2" fillId="3" borderId="37" xfId="73" applyNumberFormat="1" applyFont="1" applyFill="1" applyBorder="1">
      <alignment/>
      <protection/>
    </xf>
    <xf numFmtId="0" fontId="1" fillId="0" borderId="0" xfId="74">
      <alignment/>
      <protection/>
    </xf>
    <xf numFmtId="0" fontId="5" fillId="0" borderId="2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5" xfId="0" applyFont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4" fontId="4" fillId="0" borderId="35" xfId="73" applyNumberFormat="1" applyFont="1" applyBorder="1">
      <alignment/>
      <protection/>
    </xf>
    <xf numFmtId="174" fontId="2" fillId="0" borderId="0" xfId="73" applyNumberFormat="1" applyFont="1">
      <alignment/>
      <protection/>
    </xf>
    <xf numFmtId="168" fontId="2" fillId="0" borderId="34" xfId="73" applyNumberFormat="1" applyFont="1" applyFill="1" applyBorder="1">
      <alignment/>
      <protection/>
    </xf>
    <xf numFmtId="168" fontId="2" fillId="0" borderId="34" xfId="73" applyNumberFormat="1" applyFont="1" applyFill="1" applyBorder="1" applyAlignment="1">
      <alignment horizontal="center"/>
      <protection/>
    </xf>
    <xf numFmtId="168" fontId="7" fillId="0" borderId="34" xfId="73" applyNumberFormat="1" applyFont="1" applyFill="1" applyBorder="1">
      <alignment/>
      <protection/>
    </xf>
    <xf numFmtId="4" fontId="7" fillId="0" borderId="33" xfId="73" applyNumberFormat="1" applyFont="1" applyFill="1" applyBorder="1">
      <alignment/>
      <protection/>
    </xf>
    <xf numFmtId="4" fontId="5" fillId="0" borderId="37" xfId="73" applyNumberFormat="1" applyFont="1" applyFill="1" applyBorder="1">
      <alignment/>
      <protection/>
    </xf>
    <xf numFmtId="168" fontId="5" fillId="0" borderId="34" xfId="73" applyNumberFormat="1" applyFont="1" applyFill="1" applyBorder="1">
      <alignment/>
      <protection/>
    </xf>
    <xf numFmtId="168" fontId="5" fillId="0" borderId="33" xfId="73" applyNumberFormat="1" applyFont="1" applyFill="1" applyBorder="1">
      <alignment/>
      <protection/>
    </xf>
    <xf numFmtId="168" fontId="2" fillId="0" borderId="34" xfId="73" applyNumberFormat="1" applyFont="1" applyFill="1" applyBorder="1">
      <alignment/>
      <protection/>
    </xf>
    <xf numFmtId="168" fontId="2" fillId="0" borderId="34" xfId="73" applyNumberFormat="1" applyFont="1" applyFill="1" applyBorder="1" applyAlignment="1">
      <alignment horizontal="center"/>
      <protection/>
    </xf>
    <xf numFmtId="4" fontId="2" fillId="0" borderId="33" xfId="73" applyNumberFormat="1" applyFont="1" applyFill="1" applyBorder="1">
      <alignment/>
      <protection/>
    </xf>
    <xf numFmtId="0" fontId="9" fillId="0" borderId="0" xfId="73" applyFont="1" applyFill="1" applyBorder="1">
      <alignment/>
      <protection/>
    </xf>
    <xf numFmtId="4" fontId="4" fillId="0" borderId="0" xfId="73" applyNumberFormat="1" applyFont="1" applyFill="1" applyBorder="1" applyAlignment="1">
      <alignment/>
      <protection/>
    </xf>
    <xf numFmtId="168" fontId="4" fillId="0" borderId="0" xfId="73" applyNumberFormat="1" applyFont="1" applyFill="1" applyBorder="1" applyAlignment="1">
      <alignment/>
      <protection/>
    </xf>
    <xf numFmtId="0" fontId="2" fillId="0" borderId="29" xfId="73" applyFont="1" applyFill="1" applyBorder="1" applyAlignment="1">
      <alignment horizontal="center"/>
      <protection/>
    </xf>
    <xf numFmtId="4" fontId="4" fillId="0" borderId="27" xfId="73" applyNumberFormat="1" applyFont="1" applyFill="1" applyBorder="1">
      <alignment/>
      <protection/>
    </xf>
    <xf numFmtId="4" fontId="2" fillId="0" borderId="32" xfId="73" applyNumberFormat="1" applyFont="1" applyFill="1" applyBorder="1">
      <alignment/>
      <protection/>
    </xf>
    <xf numFmtId="4" fontId="4" fillId="0" borderId="33" xfId="73" applyNumberFormat="1" applyFont="1" applyFill="1" applyBorder="1">
      <alignment/>
      <protection/>
    </xf>
    <xf numFmtId="4" fontId="5" fillId="0" borderId="33" xfId="73" applyNumberFormat="1" applyFont="1" applyFill="1" applyBorder="1">
      <alignment/>
      <protection/>
    </xf>
    <xf numFmtId="0" fontId="6" fillId="0" borderId="0" xfId="74" applyFont="1">
      <alignment/>
      <protection/>
    </xf>
    <xf numFmtId="0" fontId="6" fillId="0" borderId="17" xfId="74" applyFont="1" applyBorder="1" applyAlignment="1">
      <alignment horizontal="center"/>
      <protection/>
    </xf>
    <xf numFmtId="0" fontId="6" fillId="0" borderId="31" xfId="74" applyFont="1" applyBorder="1" applyAlignment="1">
      <alignment horizontal="center"/>
      <protection/>
    </xf>
    <xf numFmtId="0" fontId="6" fillId="0" borderId="42" xfId="74" applyFont="1" applyBorder="1" applyAlignment="1">
      <alignment horizontal="center"/>
      <protection/>
    </xf>
    <xf numFmtId="0" fontId="6" fillId="0" borderId="43" xfId="74" applyFont="1" applyBorder="1" applyAlignment="1">
      <alignment horizontal="center"/>
      <protection/>
    </xf>
    <xf numFmtId="49" fontId="6" fillId="0" borderId="40" xfId="74" applyNumberFormat="1" applyFont="1" applyBorder="1" applyAlignment="1">
      <alignment horizontal="center"/>
      <protection/>
    </xf>
    <xf numFmtId="49" fontId="6" fillId="0" borderId="44" xfId="74" applyNumberFormat="1" applyFont="1" applyBorder="1" applyAlignment="1">
      <alignment horizontal="center"/>
      <protection/>
    </xf>
    <xf numFmtId="49" fontId="6" fillId="0" borderId="36" xfId="74" applyNumberFormat="1" applyFont="1" applyBorder="1" applyAlignment="1">
      <alignment horizontal="center"/>
      <protection/>
    </xf>
    <xf numFmtId="49" fontId="6" fillId="0" borderId="35" xfId="74" applyNumberFormat="1" applyFont="1" applyBorder="1" applyAlignment="1">
      <alignment horizontal="center"/>
      <protection/>
    </xf>
    <xf numFmtId="49" fontId="6" fillId="0" borderId="45" xfId="74" applyNumberFormat="1" applyFont="1" applyBorder="1" applyAlignment="1">
      <alignment horizontal="center"/>
      <protection/>
    </xf>
    <xf numFmtId="166" fontId="25" fillId="0" borderId="46" xfId="74" applyNumberFormat="1" applyFont="1" applyBorder="1">
      <alignment/>
      <protection/>
    </xf>
    <xf numFmtId="2" fontId="25" fillId="0" borderId="47" xfId="74" applyNumberFormat="1" applyFont="1" applyBorder="1">
      <alignment/>
      <protection/>
    </xf>
    <xf numFmtId="2" fontId="25" fillId="0" borderId="34" xfId="74" applyNumberFormat="1" applyFont="1" applyBorder="1">
      <alignment/>
      <protection/>
    </xf>
    <xf numFmtId="166" fontId="25" fillId="0" borderId="46" xfId="74" applyNumberFormat="1" applyFont="1" applyBorder="1" applyAlignment="1">
      <alignment horizontal="center"/>
      <protection/>
    </xf>
    <xf numFmtId="166" fontId="26" fillId="0" borderId="46" xfId="74" applyNumberFormat="1" applyFont="1" applyBorder="1">
      <alignment/>
      <protection/>
    </xf>
    <xf numFmtId="2" fontId="26" fillId="0" borderId="47" xfId="74" applyNumberFormat="1" applyFont="1" applyBorder="1">
      <alignment/>
      <protection/>
    </xf>
    <xf numFmtId="2" fontId="26" fillId="0" borderId="34" xfId="74" applyNumberFormat="1" applyFont="1" applyBorder="1">
      <alignment/>
      <protection/>
    </xf>
    <xf numFmtId="168" fontId="2" fillId="0" borderId="21" xfId="73" applyNumberFormat="1" applyFont="1" applyFill="1" applyBorder="1">
      <alignment/>
      <protection/>
    </xf>
    <xf numFmtId="0" fontId="6" fillId="0" borderId="22" xfId="73" applyFont="1" applyFill="1" applyBorder="1">
      <alignment/>
      <protection/>
    </xf>
    <xf numFmtId="4" fontId="8" fillId="0" borderId="33" xfId="73" applyNumberFormat="1" applyFont="1" applyFill="1" applyBorder="1">
      <alignment/>
      <protection/>
    </xf>
    <xf numFmtId="168" fontId="8" fillId="0" borderId="34" xfId="73" applyNumberFormat="1" applyFont="1" applyFill="1" applyBorder="1">
      <alignment/>
      <protection/>
    </xf>
    <xf numFmtId="0" fontId="8" fillId="0" borderId="22" xfId="73" applyFont="1" applyFill="1" applyBorder="1">
      <alignment/>
      <protection/>
    </xf>
    <xf numFmtId="168" fontId="4" fillId="0" borderId="34" xfId="73" applyNumberFormat="1" applyFont="1" applyFill="1" applyBorder="1">
      <alignment/>
      <protection/>
    </xf>
    <xf numFmtId="168" fontId="4" fillId="0" borderId="35" xfId="73" applyNumberFormat="1" applyFont="1" applyFill="1" applyBorder="1" applyAlignment="1">
      <alignment/>
      <protection/>
    </xf>
    <xf numFmtId="4" fontId="4" fillId="0" borderId="36" xfId="73" applyNumberFormat="1" applyFont="1" applyFill="1" applyBorder="1" applyAlignment="1">
      <alignment/>
      <protection/>
    </xf>
    <xf numFmtId="0" fontId="4" fillId="0" borderId="25" xfId="73" applyFont="1" applyFill="1" applyBorder="1">
      <alignment/>
      <protection/>
    </xf>
    <xf numFmtId="168" fontId="2" fillId="0" borderId="33" xfId="73" applyNumberFormat="1" applyFont="1" applyFill="1" applyBorder="1" applyAlignment="1">
      <alignment/>
      <protection/>
    </xf>
    <xf numFmtId="4" fontId="2" fillId="0" borderId="34" xfId="73" applyNumberFormat="1" applyFont="1" applyFill="1" applyBorder="1" applyAlignment="1">
      <alignment/>
      <protection/>
    </xf>
    <xf numFmtId="0" fontId="2" fillId="0" borderId="22" xfId="73" applyFont="1" applyFill="1" applyBorder="1" applyAlignment="1">
      <alignment horizontal="left" indent="1"/>
      <protection/>
    </xf>
    <xf numFmtId="168" fontId="7" fillId="0" borderId="33" xfId="73" applyNumberFormat="1" applyFont="1" applyFill="1" applyBorder="1" applyAlignment="1">
      <alignment/>
      <protection/>
    </xf>
    <xf numFmtId="4" fontId="7" fillId="0" borderId="34" xfId="73" applyNumberFormat="1" applyFont="1" applyFill="1" applyBorder="1" applyAlignment="1">
      <alignment/>
      <protection/>
    </xf>
    <xf numFmtId="168" fontId="4" fillId="0" borderId="33" xfId="73" applyNumberFormat="1" applyFont="1" applyFill="1" applyBorder="1" applyAlignment="1">
      <alignment/>
      <protection/>
    </xf>
    <xf numFmtId="4" fontId="4" fillId="0" borderId="34" xfId="73" applyNumberFormat="1" applyFont="1" applyFill="1" applyBorder="1" applyAlignment="1">
      <alignment/>
      <protection/>
    </xf>
    <xf numFmtId="0" fontId="4" fillId="0" borderId="22" xfId="73" applyFont="1" applyFill="1" applyBorder="1">
      <alignment/>
      <protection/>
    </xf>
    <xf numFmtId="0" fontId="11" fillId="0" borderId="0" xfId="73" applyFont="1" applyFill="1" applyAlignment="1">
      <alignment horizontal="right"/>
      <protection/>
    </xf>
    <xf numFmtId="0" fontId="2" fillId="0" borderId="22" xfId="73" applyFont="1" applyFill="1" applyBorder="1" applyAlignment="1">
      <alignment horizontal="left" indent="3"/>
      <protection/>
    </xf>
    <xf numFmtId="166" fontId="25" fillId="0" borderId="33" xfId="74" applyNumberFormat="1" applyFont="1" applyBorder="1">
      <alignment/>
      <protection/>
    </xf>
    <xf numFmtId="2" fontId="25" fillId="0" borderId="34" xfId="74" applyNumberFormat="1" applyFont="1" applyBorder="1" applyAlignment="1">
      <alignment horizontal="center"/>
      <protection/>
    </xf>
    <xf numFmtId="166" fontId="25" fillId="0" borderId="33" xfId="74" applyNumberFormat="1" applyFont="1" applyBorder="1" applyAlignment="1">
      <alignment horizontal="center"/>
      <protection/>
    </xf>
    <xf numFmtId="166" fontId="26" fillId="0" borderId="33" xfId="74" applyNumberFormat="1" applyFont="1" applyBorder="1">
      <alignment/>
      <protection/>
    </xf>
    <xf numFmtId="168" fontId="4" fillId="0" borderId="36" xfId="73" applyNumberFormat="1" applyFont="1" applyFill="1" applyBorder="1">
      <alignment/>
      <protection/>
    </xf>
    <xf numFmtId="4" fontId="2" fillId="0" borderId="0" xfId="73" applyNumberFormat="1" applyFont="1" applyFill="1">
      <alignment/>
      <protection/>
    </xf>
    <xf numFmtId="4" fontId="5" fillId="0" borderId="0" xfId="73" applyNumberFormat="1" applyFont="1" applyFill="1">
      <alignment/>
      <protection/>
    </xf>
    <xf numFmtId="0" fontId="2" fillId="0" borderId="0" xfId="73" applyFont="1" applyFill="1" applyBorder="1">
      <alignment/>
      <protection/>
    </xf>
    <xf numFmtId="0" fontId="25" fillId="0" borderId="22" xfId="74" applyFont="1" applyBorder="1">
      <alignment/>
      <protection/>
    </xf>
    <xf numFmtId="0" fontId="26" fillId="0" borderId="22" xfId="74" applyFont="1" applyBorder="1">
      <alignment/>
      <protection/>
    </xf>
    <xf numFmtId="0" fontId="27" fillId="0" borderId="0" xfId="74" applyFont="1" applyFill="1" applyBorder="1">
      <alignment/>
      <protection/>
    </xf>
    <xf numFmtId="0" fontId="27" fillId="0" borderId="0" xfId="74" applyFont="1">
      <alignment/>
      <protection/>
    </xf>
    <xf numFmtId="0" fontId="15" fillId="0" borderId="0" xfId="83">
      <alignment/>
      <protection/>
    </xf>
    <xf numFmtId="0" fontId="15" fillId="0" borderId="0" xfId="80">
      <alignment/>
      <protection/>
    </xf>
    <xf numFmtId="4" fontId="2" fillId="0" borderId="47" xfId="73" applyNumberFormat="1" applyFont="1" applyFill="1" applyBorder="1">
      <alignment/>
      <protection/>
    </xf>
    <xf numFmtId="4" fontId="2" fillId="0" borderId="34" xfId="73" applyNumberFormat="1" applyFont="1" applyFill="1" applyBorder="1">
      <alignment/>
      <protection/>
    </xf>
    <xf numFmtId="4" fontId="2" fillId="0" borderId="33" xfId="73" applyNumberFormat="1" applyFont="1" applyFill="1" applyBorder="1" applyAlignment="1">
      <alignment horizontal="center"/>
      <protection/>
    </xf>
    <xf numFmtId="4" fontId="2" fillId="0" borderId="33" xfId="73" applyNumberFormat="1" applyFont="1" applyFill="1" applyBorder="1" applyAlignment="1">
      <alignment horizontal="center"/>
      <protection/>
    </xf>
    <xf numFmtId="3" fontId="2" fillId="0" borderId="0" xfId="73" applyNumberFormat="1" applyFont="1" applyFill="1" applyBorder="1" applyAlignment="1">
      <alignment horizontal="right"/>
      <protection/>
    </xf>
    <xf numFmtId="0" fontId="15" fillId="0" borderId="0" xfId="84">
      <alignment/>
      <protection/>
    </xf>
    <xf numFmtId="49" fontId="6" fillId="0" borderId="26" xfId="74" applyNumberFormat="1" applyFont="1" applyBorder="1" applyAlignment="1">
      <alignment horizontal="center"/>
      <protection/>
    </xf>
    <xf numFmtId="166" fontId="25" fillId="0" borderId="37" xfId="74" applyNumberFormat="1" applyFont="1" applyBorder="1">
      <alignment/>
      <protection/>
    </xf>
    <xf numFmtId="168" fontId="5" fillId="0" borderId="0" xfId="74" applyNumberFormat="1" applyFont="1">
      <alignment/>
      <protection/>
    </xf>
    <xf numFmtId="2" fontId="25" fillId="0" borderId="47" xfId="74" applyNumberFormat="1" applyFont="1" applyBorder="1" applyAlignment="1">
      <alignment horizontal="center"/>
      <protection/>
    </xf>
    <xf numFmtId="166" fontId="6" fillId="0" borderId="37" xfId="74" applyNumberFormat="1" applyFont="1" applyBorder="1">
      <alignment/>
      <protection/>
    </xf>
    <xf numFmtId="168" fontId="2" fillId="0" borderId="0" xfId="74" applyNumberFormat="1" applyFont="1">
      <alignment/>
      <protection/>
    </xf>
    <xf numFmtId="166" fontId="25" fillId="0" borderId="37" xfId="74" applyNumberFormat="1" applyFont="1" applyBorder="1" applyAlignment="1">
      <alignment horizontal="center"/>
      <protection/>
    </xf>
    <xf numFmtId="168" fontId="5" fillId="0" borderId="0" xfId="74" applyNumberFormat="1" applyFont="1" applyAlignment="1">
      <alignment horizontal="center"/>
      <protection/>
    </xf>
    <xf numFmtId="165" fontId="4" fillId="0" borderId="0" xfId="73" applyNumberFormat="1" applyFont="1" applyFill="1" applyBorder="1">
      <alignment/>
      <protection/>
    </xf>
    <xf numFmtId="165" fontId="2" fillId="0" borderId="38" xfId="73" applyNumberFormat="1" applyFont="1" applyFill="1" applyBorder="1">
      <alignment/>
      <protection/>
    </xf>
    <xf numFmtId="165" fontId="7" fillId="0" borderId="38" xfId="73" applyNumberFormat="1" applyFont="1" applyFill="1" applyBorder="1">
      <alignment/>
      <protection/>
    </xf>
    <xf numFmtId="165" fontId="8" fillId="0" borderId="0" xfId="73" applyNumberFormat="1" applyFont="1" applyFill="1" applyBorder="1">
      <alignment/>
      <protection/>
    </xf>
    <xf numFmtId="165" fontId="2" fillId="0" borderId="0" xfId="73" applyNumberFormat="1" applyFont="1" applyFill="1" applyBorder="1">
      <alignment/>
      <protection/>
    </xf>
    <xf numFmtId="165" fontId="8" fillId="0" borderId="38" xfId="73" applyNumberFormat="1" applyFont="1" applyFill="1" applyBorder="1">
      <alignment/>
      <protection/>
    </xf>
    <xf numFmtId="165" fontId="2" fillId="0" borderId="0" xfId="73" applyNumberFormat="1" applyFont="1" applyFill="1" applyBorder="1">
      <alignment/>
      <protection/>
    </xf>
    <xf numFmtId="3" fontId="7" fillId="0" borderId="0" xfId="73" applyNumberFormat="1" applyFont="1" applyFill="1" applyBorder="1">
      <alignment/>
      <protection/>
    </xf>
    <xf numFmtId="3" fontId="2" fillId="0" borderId="38" xfId="73" applyNumberFormat="1" applyFont="1" applyFill="1" applyBorder="1">
      <alignment/>
      <protection/>
    </xf>
    <xf numFmtId="3" fontId="2" fillId="0" borderId="0" xfId="73" applyNumberFormat="1" applyFont="1" applyFill="1" applyBorder="1">
      <alignment/>
      <protection/>
    </xf>
    <xf numFmtId="3" fontId="5" fillId="0" borderId="38" xfId="73" applyNumberFormat="1" applyFont="1" applyFill="1" applyBorder="1">
      <alignment/>
      <protection/>
    </xf>
    <xf numFmtId="165" fontId="4" fillId="0" borderId="38" xfId="73" applyNumberFormat="1" applyFont="1" applyFill="1" applyBorder="1">
      <alignment/>
      <protection/>
    </xf>
    <xf numFmtId="49" fontId="6" fillId="0" borderId="23" xfId="73" applyNumberFormat="1" applyFont="1" applyFill="1" applyBorder="1" applyAlignment="1">
      <alignment horizontal="left" vertical="center" wrapText="1" indent="1"/>
      <protection/>
    </xf>
    <xf numFmtId="172" fontId="2" fillId="0" borderId="0" xfId="73" applyNumberFormat="1" applyFont="1">
      <alignment/>
      <protection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2" fillId="0" borderId="13" xfId="82" applyFont="1" applyBorder="1" applyAlignment="1">
      <alignment horizontal="left" indent="1"/>
      <protection/>
    </xf>
    <xf numFmtId="168" fontId="2" fillId="0" borderId="13" xfId="82" applyNumberFormat="1" applyFont="1" applyBorder="1">
      <alignment/>
      <protection/>
    </xf>
    <xf numFmtId="168" fontId="48" fillId="0" borderId="13" xfId="0" applyNumberFormat="1" applyFont="1" applyBorder="1" applyAlignment="1">
      <alignment/>
    </xf>
    <xf numFmtId="168" fontId="2" fillId="0" borderId="13" xfId="82" applyNumberFormat="1" applyFont="1" applyFill="1" applyBorder="1">
      <alignment/>
      <protection/>
    </xf>
    <xf numFmtId="0" fontId="6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" fillId="0" borderId="13" xfId="73" applyFont="1" applyFill="1" applyBorder="1" applyAlignment="1">
      <alignment horizontal="center"/>
      <protection/>
    </xf>
    <xf numFmtId="49" fontId="2" fillId="0" borderId="13" xfId="73" applyNumberFormat="1" applyFont="1" applyFill="1" applyBorder="1" applyAlignment="1">
      <alignment horizontal="center"/>
      <protection/>
    </xf>
    <xf numFmtId="0" fontId="25" fillId="0" borderId="13" xfId="0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right"/>
    </xf>
    <xf numFmtId="171" fontId="6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171" fontId="6" fillId="0" borderId="13" xfId="0" applyNumberFormat="1" applyFont="1" applyFill="1" applyBorder="1" applyAlignment="1">
      <alignment horizontal="right"/>
    </xf>
    <xf numFmtId="0" fontId="2" fillId="0" borderId="17" xfId="73" applyFont="1" applyFill="1" applyBorder="1" applyAlignment="1">
      <alignment horizontal="center" wrapText="1"/>
      <protection/>
    </xf>
    <xf numFmtId="0" fontId="6" fillId="0" borderId="48" xfId="74" applyFont="1" applyBorder="1" applyAlignment="1">
      <alignment horizontal="center" wrapText="1"/>
      <protection/>
    </xf>
    <xf numFmtId="0" fontId="6" fillId="0" borderId="42" xfId="74" applyFont="1" applyBorder="1" applyAlignment="1">
      <alignment horizontal="center" wrapText="1"/>
      <protection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3" fillId="0" borderId="0" xfId="73" applyFont="1" applyAlignment="1">
      <alignment horizontal="left"/>
      <protection/>
    </xf>
    <xf numFmtId="0" fontId="2" fillId="0" borderId="50" xfId="73" applyFont="1" applyBorder="1" applyAlignment="1">
      <alignment horizontal="center"/>
      <protection/>
    </xf>
    <xf numFmtId="0" fontId="2" fillId="0" borderId="51" xfId="73" applyFont="1" applyBorder="1" applyAlignment="1">
      <alignment horizontal="center"/>
      <protection/>
    </xf>
    <xf numFmtId="0" fontId="2" fillId="0" borderId="52" xfId="73" applyFont="1" applyBorder="1" applyAlignment="1">
      <alignment horizontal="center"/>
      <protection/>
    </xf>
    <xf numFmtId="0" fontId="2" fillId="0" borderId="53" xfId="73" applyFont="1" applyBorder="1" applyAlignment="1">
      <alignment horizontal="center"/>
      <protection/>
    </xf>
    <xf numFmtId="0" fontId="2" fillId="0" borderId="54" xfId="0" applyFont="1" applyBorder="1" applyAlignment="1">
      <alignment horizontal="right"/>
    </xf>
    <xf numFmtId="0" fontId="5" fillId="0" borderId="24" xfId="73" applyFont="1" applyFill="1" applyBorder="1" applyAlignment="1">
      <alignment horizontal="center" vertical="center"/>
      <protection/>
    </xf>
    <xf numFmtId="0" fontId="5" fillId="0" borderId="22" xfId="73" applyFont="1" applyFill="1" applyBorder="1" applyAlignment="1">
      <alignment horizontal="center" vertical="center"/>
      <protection/>
    </xf>
    <xf numFmtId="0" fontId="5" fillId="0" borderId="23" xfId="73" applyFont="1" applyFill="1" applyBorder="1" applyAlignment="1">
      <alignment horizontal="center" vertical="center"/>
      <protection/>
    </xf>
    <xf numFmtId="0" fontId="2" fillId="0" borderId="54" xfId="73" applyFont="1" applyBorder="1" applyAlignment="1">
      <alignment horizontal="right"/>
      <protection/>
    </xf>
    <xf numFmtId="0" fontId="9" fillId="0" borderId="55" xfId="73" applyFont="1" applyFill="1" applyBorder="1" applyAlignment="1">
      <alignment horizontal="left" wrapText="1"/>
      <protection/>
    </xf>
    <xf numFmtId="0" fontId="3" fillId="0" borderId="0" xfId="73" applyFont="1" applyFill="1" applyAlignment="1">
      <alignment horizontal="left"/>
      <protection/>
    </xf>
    <xf numFmtId="0" fontId="2" fillId="0" borderId="53" xfId="73" applyFont="1" applyFill="1" applyBorder="1" applyAlignment="1">
      <alignment horizontal="center"/>
      <protection/>
    </xf>
    <xf numFmtId="0" fontId="2" fillId="0" borderId="51" xfId="73" applyFont="1" applyFill="1" applyBorder="1" applyAlignment="1">
      <alignment horizontal="center"/>
      <protection/>
    </xf>
    <xf numFmtId="0" fontId="2" fillId="0" borderId="50" xfId="73" applyFont="1" applyFill="1" applyBorder="1" applyAlignment="1">
      <alignment horizontal="center"/>
      <protection/>
    </xf>
    <xf numFmtId="0" fontId="2" fillId="0" borderId="52" xfId="73" applyFont="1" applyFill="1" applyBorder="1" applyAlignment="1">
      <alignment horizontal="center"/>
      <protection/>
    </xf>
    <xf numFmtId="0" fontId="2" fillId="0" borderId="54" xfId="73" applyFont="1" applyFill="1" applyBorder="1" applyAlignment="1">
      <alignment horizontal="right"/>
      <protection/>
    </xf>
    <xf numFmtId="0" fontId="38" fillId="0" borderId="0" xfId="74" applyFont="1" applyAlignment="1">
      <alignment/>
      <protection/>
    </xf>
    <xf numFmtId="0" fontId="27" fillId="0" borderId="55" xfId="74" applyFont="1" applyFill="1" applyBorder="1" applyAlignment="1">
      <alignment horizontal="left" wrapText="1"/>
      <protection/>
    </xf>
    <xf numFmtId="0" fontId="6" fillId="0" borderId="54" xfId="74" applyFont="1" applyBorder="1" applyAlignment="1">
      <alignment horizontal="right"/>
      <protection/>
    </xf>
    <xf numFmtId="0" fontId="6" fillId="0" borderId="56" xfId="74" applyFont="1" applyBorder="1" applyAlignment="1">
      <alignment horizontal="center" wrapText="1"/>
      <protection/>
    </xf>
    <xf numFmtId="0" fontId="6" fillId="0" borderId="57" xfId="74" applyFont="1" applyBorder="1" applyAlignment="1">
      <alignment horizontal="center" wrapText="1"/>
      <protection/>
    </xf>
    <xf numFmtId="0" fontId="6" fillId="0" borderId="24" xfId="74" applyFont="1" applyBorder="1" applyAlignment="1">
      <alignment horizontal="center"/>
      <protection/>
    </xf>
    <xf numFmtId="0" fontId="6" fillId="0" borderId="22" xfId="74" applyFont="1" applyBorder="1" applyAlignment="1">
      <alignment horizontal="center"/>
      <protection/>
    </xf>
    <xf numFmtId="0" fontId="6" fillId="0" borderId="23" xfId="74" applyFont="1" applyBorder="1" applyAlignment="1">
      <alignment horizontal="center"/>
      <protection/>
    </xf>
    <xf numFmtId="0" fontId="6" fillId="0" borderId="53" xfId="74" applyFont="1" applyBorder="1" applyAlignment="1">
      <alignment horizontal="center"/>
      <protection/>
    </xf>
    <xf numFmtId="0" fontId="6" fillId="0" borderId="50" xfId="74" applyFont="1" applyBorder="1" applyAlignment="1">
      <alignment horizontal="center"/>
      <protection/>
    </xf>
    <xf numFmtId="0" fontId="6" fillId="0" borderId="51" xfId="74" applyFont="1" applyBorder="1" applyAlignment="1">
      <alignment horizontal="center"/>
      <protection/>
    </xf>
    <xf numFmtId="0" fontId="6" fillId="0" borderId="55" xfId="74" applyFont="1" applyBorder="1" applyAlignment="1">
      <alignment horizontal="center" wrapText="1"/>
      <protection/>
    </xf>
  </cellXfs>
  <cellStyles count="1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Celkem" xfId="55"/>
    <cellStyle name="Čárka 2" xfId="56"/>
    <cellStyle name="Comma" xfId="57"/>
    <cellStyle name="Comma [0]" xfId="58"/>
    <cellStyle name="Emphasis 1" xfId="59"/>
    <cellStyle name="Emphasis 2" xfId="60"/>
    <cellStyle name="Emphasis 3" xfId="61"/>
    <cellStyle name="Hyperlink" xfId="62"/>
    <cellStyle name="Chybně" xfId="63"/>
    <cellStyle name="Kontrolní buňka" xfId="64"/>
    <cellStyle name="Currency" xfId="65"/>
    <cellStyle name="Currency [0]" xfId="66"/>
    <cellStyle name="Nadpis 1" xfId="67"/>
    <cellStyle name="Nadpis 2" xfId="68"/>
    <cellStyle name="Nadpis 3" xfId="69"/>
    <cellStyle name="Nadpis 4" xfId="70"/>
    <cellStyle name="Název" xfId="71"/>
    <cellStyle name="Neutrální" xfId="72"/>
    <cellStyle name="Normal_Denní tabulky - příprava na rok 2013" xfId="73"/>
    <cellStyle name="Normální 2" xfId="74"/>
    <cellStyle name="Normální 3" xfId="75"/>
    <cellStyle name="Normální 4" xfId="76"/>
    <cellStyle name="Normální 4 2" xfId="77"/>
    <cellStyle name="Normální 5" xfId="78"/>
    <cellStyle name="Normální 5 2" xfId="79"/>
    <cellStyle name="Normální 6" xfId="80"/>
    <cellStyle name="Normální 6 2" xfId="81"/>
    <cellStyle name="Normální_List1" xfId="82"/>
    <cellStyle name="Normální_příjmy+výdaje SR leden-aktuální" xfId="83"/>
    <cellStyle name="Normální_příjmy+výdaje SR leden-aktuální_1" xfId="84"/>
    <cellStyle name="Poznámka" xfId="85"/>
    <cellStyle name="Percent" xfId="86"/>
    <cellStyle name="Propojená buňka" xfId="87"/>
    <cellStyle name="SAPBEXaggData" xfId="88"/>
    <cellStyle name="SAPBEXaggData 2" xfId="89"/>
    <cellStyle name="SAPBEXaggData_příjmy+výdaje SR leden-aktuální" xfId="90"/>
    <cellStyle name="SAPBEXaggDataEmph" xfId="91"/>
    <cellStyle name="SAPBEXaggDataEmph 2" xfId="92"/>
    <cellStyle name="SAPBEXaggDataEmph_příjmy+výdaje SR leden-aktuální" xfId="93"/>
    <cellStyle name="SAPBEXaggItem" xfId="94"/>
    <cellStyle name="SAPBEXaggItem 2" xfId="95"/>
    <cellStyle name="SAPBEXaggItem_příjmy+výdaje SR leden-aktuální" xfId="96"/>
    <cellStyle name="SAPBEXaggItemX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nfo1" xfId="108"/>
    <cellStyle name="SAPBEXFilterInfo2" xfId="109"/>
    <cellStyle name="SAPBEXFilterInfoHlavicka" xfId="110"/>
    <cellStyle name="SAPBEXfilterItem" xfId="111"/>
    <cellStyle name="SAPBEXfilterText" xfId="112"/>
    <cellStyle name="SAPBEXformats" xfId="113"/>
    <cellStyle name="SAPBEXformats 2" xfId="114"/>
    <cellStyle name="SAPBEXformats_příjmy+výdaje SR leden-aktuální" xfId="115"/>
    <cellStyle name="SAPBEXheaderItem" xfId="116"/>
    <cellStyle name="SAPBEXheaderItem 2" xfId="117"/>
    <cellStyle name="SAPBEXheaderItem_příjmy+výdaje SR leden-aktuální" xfId="118"/>
    <cellStyle name="SAPBEXheaderText" xfId="119"/>
    <cellStyle name="SAPBEXHLevel0" xfId="120"/>
    <cellStyle name="SAPBEXHLevel0 2" xfId="121"/>
    <cellStyle name="SAPBEXHLevel0 3" xfId="122"/>
    <cellStyle name="SAPBEXHLevel0_List1" xfId="123"/>
    <cellStyle name="SAPBEXHLevel0X" xfId="124"/>
    <cellStyle name="SAPBEXHLevel0X 2" xfId="125"/>
    <cellStyle name="SAPBEXHLevel0X_List1" xfId="126"/>
    <cellStyle name="SAPBEXHLevel1" xfId="127"/>
    <cellStyle name="SAPBEXHLevel1 2" xfId="128"/>
    <cellStyle name="SAPBEXHLevel1 3" xfId="129"/>
    <cellStyle name="SAPBEXHLevel1_List1" xfId="130"/>
    <cellStyle name="SAPBEXHLevel1X" xfId="131"/>
    <cellStyle name="SAPBEXHLevel2" xfId="132"/>
    <cellStyle name="SAPBEXHLevel2 2" xfId="133"/>
    <cellStyle name="SAPBEXHLevel2 3" xfId="134"/>
    <cellStyle name="SAPBEXHLevel2_List1" xfId="135"/>
    <cellStyle name="SAPBEXHLevel2X" xfId="136"/>
    <cellStyle name="SAPBEXHLevel3" xfId="137"/>
    <cellStyle name="SAPBEXHLevel3X" xfId="138"/>
    <cellStyle name="SAPBEXchaText" xfId="139"/>
    <cellStyle name="SAPBEXchaText 2" xfId="140"/>
    <cellStyle name="SAPBEXchaText_příjmy+výdaje SR leden-aktuální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 2" xfId="149"/>
    <cellStyle name="SAPBEXstdData_příjmy+výdaje SR leden-aktuální" xfId="150"/>
    <cellStyle name="SAPBEXstdDataEmph" xfId="151"/>
    <cellStyle name="SAPBEXstdDataEmph 2" xfId="152"/>
    <cellStyle name="SAPBEXstdDataEmph_příjmy+výdaje SR leden-aktuální" xfId="153"/>
    <cellStyle name="SAPBEXstdItem" xfId="154"/>
    <cellStyle name="SAPBEXstdItem 2" xfId="155"/>
    <cellStyle name="SAPBEXstdItem_příjmy+výdaje SR leden-aktuální" xfId="156"/>
    <cellStyle name="SAPBEXstdItemX" xfId="157"/>
    <cellStyle name="SAPBEXtitle" xfId="158"/>
    <cellStyle name="SAPBEXunassignedItem" xfId="159"/>
    <cellStyle name="SAPBEXundefined" xfId="160"/>
    <cellStyle name="Sheet Title" xfId="161"/>
    <cellStyle name="Followed Hyperlink" xfId="162"/>
    <cellStyle name="Správně" xfId="163"/>
    <cellStyle name="Text upozornění" xfId="164"/>
    <cellStyle name="Vstup" xfId="165"/>
    <cellStyle name="Výpočet" xfId="166"/>
    <cellStyle name="Výstup" xfId="167"/>
    <cellStyle name="Vysvětlující text" xfId="168"/>
    <cellStyle name="Zvýraznění 1" xfId="169"/>
    <cellStyle name="Zvýraznění 2" xfId="170"/>
    <cellStyle name="Zvýraznění 3" xfId="171"/>
    <cellStyle name="Zvýraznění 4" xfId="172"/>
    <cellStyle name="Zvýraznění 5" xfId="173"/>
    <cellStyle name="Zvýraznění 6" xfId="1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Inkaso DPH připadající SR v jednotlivých měsících roku 2012 a 2013 (v mld. Kč)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05"/>
          <c:w val="0.9767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DPH!$C$7</c:f>
              <c:strCache>
                <c:ptCount val="1"/>
                <c:pt idx="0">
                  <c:v>DPH 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DPH!$D$6:$K$6</c:f>
              <c:strCache/>
            </c:strRef>
          </c:cat>
          <c:val>
            <c:numRef>
              <c:f>DPH!$D$7:$K$7</c:f>
              <c:numCache/>
            </c:numRef>
          </c:val>
        </c:ser>
        <c:ser>
          <c:idx val="1"/>
          <c:order val="1"/>
          <c:tx>
            <c:strRef>
              <c:f>DPH!$C$8</c:f>
              <c:strCache>
                <c:ptCount val="1"/>
                <c:pt idx="0">
                  <c:v>DPH 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DPH!$D$6:$K$6</c:f>
              <c:strCache/>
            </c:strRef>
          </c:cat>
          <c:val>
            <c:numRef>
              <c:f>DPH!$D$8:$K$8</c:f>
              <c:numCache/>
            </c:numRef>
          </c:val>
        </c:ser>
        <c:axId val="3009677"/>
        <c:axId val="27087094"/>
      </c:barChart>
      <c:catAx>
        <c:axId val="3009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7087094"/>
        <c:crosses val="autoZero"/>
        <c:auto val="1"/>
        <c:lblOffset val="100"/>
        <c:tickLblSkip val="1"/>
        <c:noMultiLvlLbl val="0"/>
      </c:catAx>
      <c:valAx>
        <c:axId val="2708709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09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975"/>
          <c:y val="0.91925"/>
          <c:w val="0.25825"/>
          <c:h val="0.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114300</xdr:rowOff>
    </xdr:from>
    <xdr:to>
      <xdr:col>10</xdr:col>
      <xdr:colOff>600075</xdr:colOff>
      <xdr:row>26</xdr:row>
      <xdr:rowOff>114300</xdr:rowOff>
    </xdr:to>
    <xdr:graphicFrame>
      <xdr:nvGraphicFramePr>
        <xdr:cNvPr id="1" name="Graf 2"/>
        <xdr:cNvGraphicFramePr/>
      </xdr:nvGraphicFramePr>
      <xdr:xfrm>
        <a:off x="1219200" y="1409700"/>
        <a:ext cx="6096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8%20srp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Graph"/>
      <sheetName val="denni pohyby (JP verze)  "/>
    </sheetNames>
    <sheetDataSet>
      <sheetData sheetId="2">
        <row r="8">
          <cell r="D8">
            <v>3</v>
          </cell>
        </row>
        <row r="11">
          <cell r="D11" t="str">
            <v>07B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srpen"/>
      <sheetName val="výdaje srpen"/>
      <sheetName val="DP meziroč.srov.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3"/>
  <sheetViews>
    <sheetView showGridLines="0" workbookViewId="0" topLeftCell="A1">
      <selection activeCell="E21" sqref="E21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0.00390625" style="0" bestFit="1" customWidth="1"/>
    <col min="5" max="5" width="7.421875" style="0" customWidth="1"/>
    <col min="6" max="7" width="9.421875" style="0" customWidth="1"/>
    <col min="8" max="8" width="10.28125" style="0" bestFit="1" customWidth="1"/>
    <col min="9" max="9" width="8.7109375" style="0" customWidth="1"/>
    <col min="10" max="11" width="9.421875" style="0" customWidth="1"/>
  </cols>
  <sheetData>
    <row r="3" ht="12.75">
      <c r="G3" s="169"/>
    </row>
    <row r="4" spans="3:11" ht="12.75">
      <c r="C4" s="305" t="s">
        <v>101</v>
      </c>
      <c r="D4" s="305"/>
      <c r="E4" s="305"/>
      <c r="F4" s="305"/>
      <c r="G4" s="305"/>
      <c r="H4" s="305"/>
      <c r="I4" s="305"/>
      <c r="J4" s="305"/>
      <c r="K4" s="305"/>
    </row>
    <row r="5" spans="3:11" ht="12.75">
      <c r="C5" s="306" t="s">
        <v>95</v>
      </c>
      <c r="D5" s="304">
        <v>2012</v>
      </c>
      <c r="E5" s="304"/>
      <c r="F5" s="304">
        <v>2013</v>
      </c>
      <c r="G5" s="304"/>
      <c r="H5" s="304"/>
      <c r="I5" s="304"/>
      <c r="J5" s="304"/>
      <c r="K5" s="304"/>
    </row>
    <row r="6" spans="3:11" ht="38.25">
      <c r="C6" s="307"/>
      <c r="D6" s="290" t="s">
        <v>154</v>
      </c>
      <c r="E6" s="290" t="s">
        <v>155</v>
      </c>
      <c r="F6" s="290" t="s">
        <v>156</v>
      </c>
      <c r="G6" s="290" t="s">
        <v>157</v>
      </c>
      <c r="H6" s="291" t="s">
        <v>158</v>
      </c>
      <c r="I6" s="290" t="s">
        <v>155</v>
      </c>
      <c r="J6" s="290" t="s">
        <v>159</v>
      </c>
      <c r="K6" s="290" t="s">
        <v>160</v>
      </c>
    </row>
    <row r="7" spans="3:11" ht="12.75">
      <c r="C7" s="308"/>
      <c r="D7" s="292">
        <v>1</v>
      </c>
      <c r="E7" s="292">
        <v>2</v>
      </c>
      <c r="F7" s="293" t="s">
        <v>103</v>
      </c>
      <c r="G7" s="293" t="s">
        <v>104</v>
      </c>
      <c r="H7" s="293" t="s">
        <v>105</v>
      </c>
      <c r="I7" s="293" t="s">
        <v>106</v>
      </c>
      <c r="J7" s="293" t="s">
        <v>107</v>
      </c>
      <c r="K7" s="293" t="s">
        <v>143</v>
      </c>
    </row>
    <row r="8" spans="3:11" ht="12.75">
      <c r="C8" s="294" t="s">
        <v>96</v>
      </c>
      <c r="D8" s="295">
        <v>665.1204469999999</v>
      </c>
      <c r="E8" s="296">
        <v>61.17906808739077</v>
      </c>
      <c r="F8" s="295">
        <v>1080.7676029999998</v>
      </c>
      <c r="G8" s="295">
        <v>1084.031435461</v>
      </c>
      <c r="H8" s="297">
        <v>703.4863618093999</v>
      </c>
      <c r="I8" s="298">
        <v>64.89538391571017</v>
      </c>
      <c r="J8" s="298">
        <v>105.76826573028208</v>
      </c>
      <c r="K8" s="299">
        <v>38.36591480940001</v>
      </c>
    </row>
    <row r="9" spans="3:11" ht="12.75">
      <c r="C9" s="294" t="s">
        <v>97</v>
      </c>
      <c r="D9" s="295">
        <v>732.142286</v>
      </c>
      <c r="E9" s="296">
        <v>61.39686899618714</v>
      </c>
      <c r="F9" s="295">
        <v>1180.7676029999998</v>
      </c>
      <c r="G9" s="295">
        <v>1184.031435461</v>
      </c>
      <c r="H9" s="297">
        <v>739.6989338236699</v>
      </c>
      <c r="I9" s="298">
        <v>62.47291344386222</v>
      </c>
      <c r="J9" s="298">
        <v>101.03212831278398</v>
      </c>
      <c r="K9" s="299">
        <v>7.556647823669891</v>
      </c>
    </row>
    <row r="10" spans="3:11" ht="12.75">
      <c r="C10" s="294" t="s">
        <v>98</v>
      </c>
      <c r="D10" s="295">
        <v>-67.02183900000011</v>
      </c>
      <c r="E10" s="296">
        <v>63.6454479239872</v>
      </c>
      <c r="F10" s="295">
        <v>-100</v>
      </c>
      <c r="G10" s="295">
        <v>-100</v>
      </c>
      <c r="H10" s="297">
        <v>-36.212572014269995</v>
      </c>
      <c r="I10" s="300">
        <v>36.212572014269995</v>
      </c>
      <c r="J10" s="300">
        <v>54.031003258907795</v>
      </c>
      <c r="K10" s="299">
        <v>30.80926698573012</v>
      </c>
    </row>
    <row r="13" ht="12.75">
      <c r="A13" t="s">
        <v>173</v>
      </c>
    </row>
  </sheetData>
  <sheetProtection/>
  <mergeCells count="4">
    <mergeCell ref="D5:E5"/>
    <mergeCell ref="F5:K5"/>
    <mergeCell ref="C4:K4"/>
    <mergeCell ref="C5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zoomScale="90" zoomScaleNormal="90" workbookViewId="0" topLeftCell="A1">
      <selection activeCell="I23" sqref="I23"/>
    </sheetView>
  </sheetViews>
  <sheetFormatPr defaultColWidth="9.140625" defaultRowHeight="12.75"/>
  <cols>
    <col min="1" max="1" width="2.57421875" style="1" customWidth="1"/>
    <col min="2" max="2" width="50.00390625" style="1" customWidth="1"/>
    <col min="3" max="3" width="9.8515625" style="1" hidden="1" customWidth="1"/>
    <col min="4" max="6" width="9.8515625" style="1" customWidth="1"/>
    <col min="7" max="7" width="9.8515625" style="40" customWidth="1"/>
    <col min="8" max="11" width="9.8515625" style="1" customWidth="1"/>
    <col min="12" max="14" width="9.140625" style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309" t="s">
        <v>94</v>
      </c>
      <c r="C2" s="309"/>
      <c r="D2" s="309"/>
      <c r="E2" s="309"/>
      <c r="F2" s="309"/>
      <c r="G2" s="309"/>
      <c r="H2" s="309"/>
    </row>
    <row r="3" spans="3:11" ht="13.5" thickBot="1">
      <c r="C3" s="141" t="s">
        <v>83</v>
      </c>
      <c r="G3" s="142" t="s">
        <v>84</v>
      </c>
      <c r="I3" s="2"/>
      <c r="J3" s="2"/>
      <c r="K3" s="2" t="s">
        <v>101</v>
      </c>
    </row>
    <row r="4" spans="2:11" ht="12.75">
      <c r="B4" s="31"/>
      <c r="C4" s="45">
        <v>2012</v>
      </c>
      <c r="D4" s="310">
        <v>2012</v>
      </c>
      <c r="E4" s="311"/>
      <c r="F4" s="310" t="s">
        <v>75</v>
      </c>
      <c r="G4" s="310"/>
      <c r="H4" s="310"/>
      <c r="I4" s="310"/>
      <c r="J4" s="310"/>
      <c r="K4" s="311"/>
    </row>
    <row r="5" spans="2:11" ht="12.75">
      <c r="B5" s="32"/>
      <c r="C5" s="46" t="s">
        <v>76</v>
      </c>
      <c r="D5" s="101" t="s">
        <v>1</v>
      </c>
      <c r="E5" s="49" t="s">
        <v>2</v>
      </c>
      <c r="F5" s="4" t="s">
        <v>76</v>
      </c>
      <c r="G5" s="42" t="s">
        <v>0</v>
      </c>
      <c r="H5" s="5" t="s">
        <v>1</v>
      </c>
      <c r="I5" s="5" t="s">
        <v>2</v>
      </c>
      <c r="J5" s="5" t="s">
        <v>100</v>
      </c>
      <c r="K5" s="49" t="s">
        <v>4</v>
      </c>
    </row>
    <row r="6" spans="2:11" ht="13.5" customHeight="1" thickBot="1">
      <c r="B6" s="33"/>
      <c r="C6" s="65" t="s">
        <v>77</v>
      </c>
      <c r="D6" s="102" t="s">
        <v>79</v>
      </c>
      <c r="E6" s="96" t="s">
        <v>5</v>
      </c>
      <c r="F6" s="48" t="s">
        <v>77</v>
      </c>
      <c r="G6" s="43" t="s">
        <v>3</v>
      </c>
      <c r="H6" s="7" t="s">
        <v>79</v>
      </c>
      <c r="I6" s="8" t="s">
        <v>5</v>
      </c>
      <c r="J6" s="8" t="s">
        <v>99</v>
      </c>
      <c r="K6" s="50" t="s">
        <v>102</v>
      </c>
    </row>
    <row r="7" spans="2:11" ht="13.5" customHeight="1" thickBot="1">
      <c r="B7" s="148"/>
      <c r="C7" s="47"/>
      <c r="D7" s="156"/>
      <c r="E7" s="151"/>
      <c r="F7" s="153"/>
      <c r="G7" s="153"/>
      <c r="H7" s="153"/>
      <c r="I7" s="154"/>
      <c r="J7" s="154"/>
      <c r="K7" s="155"/>
    </row>
    <row r="8" spans="2:11" ht="20.25" customHeight="1">
      <c r="B8" s="9" t="s">
        <v>6</v>
      </c>
      <c r="C8" s="97">
        <v>1084.700778</v>
      </c>
      <c r="D8" s="104">
        <v>100.19382300000001</v>
      </c>
      <c r="E8" s="108">
        <f>D8/C8*100</f>
        <v>9.237001118846806</v>
      </c>
      <c r="F8" s="67">
        <v>1080.7676029999998</v>
      </c>
      <c r="G8" s="68"/>
      <c r="H8" s="68"/>
      <c r="I8" s="56" t="e">
        <f>H8/G8*100</f>
        <v>#DIV/0!</v>
      </c>
      <c r="J8" s="56">
        <f>H8/D8*100</f>
        <v>0</v>
      </c>
      <c r="K8" s="66">
        <f>H8-D8</f>
        <v>-100.19382300000001</v>
      </c>
    </row>
    <row r="9" spans="2:11" ht="12.75">
      <c r="B9" s="11" t="s">
        <v>7</v>
      </c>
      <c r="C9" s="79"/>
      <c r="D9" s="72"/>
      <c r="E9" s="80"/>
      <c r="F9" s="70"/>
      <c r="G9" s="71"/>
      <c r="H9" s="72"/>
      <c r="I9" s="57"/>
      <c r="J9" s="57"/>
      <c r="K9" s="92"/>
    </row>
    <row r="10" spans="2:11" ht="18" customHeight="1">
      <c r="B10" s="12" t="s">
        <v>8</v>
      </c>
      <c r="C10" s="84">
        <v>945.5375919999999</v>
      </c>
      <c r="D10" s="86">
        <v>93.194263</v>
      </c>
      <c r="E10" s="109">
        <f>D10/C10*100</f>
        <v>9.856219762016613</v>
      </c>
      <c r="F10" s="74">
        <v>931.999453</v>
      </c>
      <c r="G10" s="75"/>
      <c r="H10" s="75"/>
      <c r="I10" s="58" t="e">
        <f>H10/G10*100</f>
        <v>#DIV/0!</v>
      </c>
      <c r="J10" s="58">
        <f>H10/D10*100</f>
        <v>0</v>
      </c>
      <c r="K10" s="73">
        <f>H10-D10</f>
        <v>-93.194263</v>
      </c>
    </row>
    <row r="11" spans="2:11" ht="18" customHeight="1">
      <c r="B11" s="13" t="s">
        <v>9</v>
      </c>
      <c r="C11" s="98">
        <v>561.5233939999999</v>
      </c>
      <c r="D11" s="105">
        <v>61.550906</v>
      </c>
      <c r="E11" s="110">
        <f>D11/C11*100</f>
        <v>10.961414369852596</v>
      </c>
      <c r="F11" s="76">
        <v>554.227414</v>
      </c>
      <c r="G11" s="77"/>
      <c r="H11" s="77"/>
      <c r="I11" s="59" t="e">
        <f>H11/G11*100</f>
        <v>#DIV/0!</v>
      </c>
      <c r="J11" s="59">
        <f>H11/D11*100</f>
        <v>0</v>
      </c>
      <c r="K11" s="93">
        <f>H11-D11</f>
        <v>-61.550906</v>
      </c>
    </row>
    <row r="12" spans="2:11" ht="12.75">
      <c r="B12" s="11" t="s">
        <v>10</v>
      </c>
      <c r="C12" s="79"/>
      <c r="D12" s="72"/>
      <c r="E12" s="80"/>
      <c r="F12" s="70"/>
      <c r="G12" s="71"/>
      <c r="H12" s="78"/>
      <c r="I12" s="60"/>
      <c r="J12" s="60"/>
      <c r="K12" s="69"/>
    </row>
    <row r="13" spans="2:11" ht="12.75">
      <c r="B13" s="11" t="s">
        <v>11</v>
      </c>
      <c r="C13" s="79">
        <v>221.6</v>
      </c>
      <c r="D13" s="72">
        <v>32.620983</v>
      </c>
      <c r="E13" s="111">
        <f aca="true" t="shared" si="0" ref="E13:E34">D13/C13*100</f>
        <v>14.720660198555958</v>
      </c>
      <c r="F13" s="70">
        <v>212</v>
      </c>
      <c r="G13" s="71"/>
      <c r="H13" s="72"/>
      <c r="I13" s="60" t="e">
        <f aca="true" t="shared" si="1" ref="I13:I34">H13/G13*100</f>
        <v>#DIV/0!</v>
      </c>
      <c r="J13" s="60">
        <f aca="true" t="shared" si="2" ref="J13:J34">H13/D13*100</f>
        <v>0</v>
      </c>
      <c r="K13" s="69">
        <f aca="true" t="shared" si="3" ref="K13:K31">H13-D13</f>
        <v>-32.620983</v>
      </c>
    </row>
    <row r="14" spans="2:11" ht="12.75">
      <c r="B14" s="14" t="s">
        <v>12</v>
      </c>
      <c r="C14" s="79">
        <v>142.3</v>
      </c>
      <c r="D14" s="72">
        <v>16.629456</v>
      </c>
      <c r="E14" s="111">
        <f t="shared" si="0"/>
        <v>11.686195361911453</v>
      </c>
      <c r="F14" s="70">
        <v>142.2</v>
      </c>
      <c r="G14" s="71"/>
      <c r="H14" s="71"/>
      <c r="I14" s="60" t="e">
        <f t="shared" si="1"/>
        <v>#DIV/0!</v>
      </c>
      <c r="J14" s="60">
        <f t="shared" si="2"/>
        <v>0</v>
      </c>
      <c r="K14" s="69">
        <f t="shared" si="3"/>
        <v>-16.629456</v>
      </c>
    </row>
    <row r="15" spans="2:11" ht="12.75">
      <c r="B15" s="15" t="s">
        <v>13</v>
      </c>
      <c r="C15" s="79">
        <v>75.5</v>
      </c>
      <c r="D15" s="72">
        <v>6.039975</v>
      </c>
      <c r="E15" s="111">
        <f t="shared" si="0"/>
        <v>7.9999668874172185</v>
      </c>
      <c r="F15" s="70">
        <v>73.3</v>
      </c>
      <c r="G15" s="71"/>
      <c r="H15" s="70"/>
      <c r="I15" s="60" t="e">
        <f t="shared" si="1"/>
        <v>#DIV/0!</v>
      </c>
      <c r="J15" s="60">
        <f t="shared" si="2"/>
        <v>0</v>
      </c>
      <c r="K15" s="69">
        <f t="shared" si="3"/>
        <v>-6.039975</v>
      </c>
    </row>
    <row r="16" spans="2:11" ht="12.75">
      <c r="B16" s="16" t="s">
        <v>14</v>
      </c>
      <c r="C16" s="79">
        <v>47.1</v>
      </c>
      <c r="D16" s="72">
        <v>8.849849</v>
      </c>
      <c r="E16" s="111">
        <f t="shared" si="0"/>
        <v>18.789488322717624</v>
      </c>
      <c r="F16" s="70">
        <v>47.8</v>
      </c>
      <c r="G16" s="71"/>
      <c r="H16" s="176"/>
      <c r="I16" s="60" t="e">
        <f t="shared" si="1"/>
        <v>#DIV/0!</v>
      </c>
      <c r="J16" s="60">
        <f t="shared" si="2"/>
        <v>0</v>
      </c>
      <c r="K16" s="69">
        <f t="shared" si="3"/>
        <v>-8.849849</v>
      </c>
    </row>
    <row r="17" spans="2:14" ht="12.75">
      <c r="B17" s="17" t="s">
        <v>15</v>
      </c>
      <c r="C17" s="79">
        <v>4.2</v>
      </c>
      <c r="D17" s="72">
        <v>0.17252</v>
      </c>
      <c r="E17" s="111">
        <f t="shared" si="0"/>
        <v>4.107619047619047</v>
      </c>
      <c r="F17" s="70">
        <v>6.5</v>
      </c>
      <c r="G17" s="71"/>
      <c r="H17" s="71"/>
      <c r="I17" s="60" t="e">
        <f t="shared" si="1"/>
        <v>#DIV/0!</v>
      </c>
      <c r="J17" s="60">
        <f t="shared" si="2"/>
        <v>0</v>
      </c>
      <c r="K17" s="69">
        <f t="shared" si="3"/>
        <v>-0.17252</v>
      </c>
      <c r="N17" s="107"/>
    </row>
    <row r="18" spans="2:11" ht="12.75">
      <c r="B18" s="11" t="s">
        <v>16</v>
      </c>
      <c r="C18" s="79">
        <v>85.6</v>
      </c>
      <c r="D18" s="72">
        <v>0.430304</v>
      </c>
      <c r="E18" s="111">
        <f t="shared" si="0"/>
        <v>0.5026915887850467</v>
      </c>
      <c r="F18" s="70">
        <v>84.3</v>
      </c>
      <c r="G18" s="71"/>
      <c r="H18" s="71"/>
      <c r="I18" s="60" t="e">
        <f t="shared" si="1"/>
        <v>#DIV/0!</v>
      </c>
      <c r="J18" s="60">
        <f t="shared" si="2"/>
        <v>0</v>
      </c>
      <c r="K18" s="69">
        <f t="shared" si="3"/>
        <v>-0.430304</v>
      </c>
    </row>
    <row r="19" spans="2:11" ht="12.75">
      <c r="B19" s="11" t="s">
        <v>17</v>
      </c>
      <c r="C19" s="79">
        <v>92</v>
      </c>
      <c r="D19" s="72">
        <v>10.720751</v>
      </c>
      <c r="E19" s="111">
        <f t="shared" si="0"/>
        <v>11.652990217391304</v>
      </c>
      <c r="F19" s="70">
        <v>98.1</v>
      </c>
      <c r="G19" s="71"/>
      <c r="H19" s="71"/>
      <c r="I19" s="60" t="e">
        <f t="shared" si="1"/>
        <v>#DIV/0!</v>
      </c>
      <c r="J19" s="60">
        <f t="shared" si="2"/>
        <v>0</v>
      </c>
      <c r="K19" s="69">
        <f t="shared" si="3"/>
        <v>-10.720751</v>
      </c>
    </row>
    <row r="20" spans="2:11" ht="12.75">
      <c r="B20" s="11" t="s">
        <v>18</v>
      </c>
      <c r="C20" s="79">
        <v>9</v>
      </c>
      <c r="D20" s="72">
        <v>1.841955</v>
      </c>
      <c r="E20" s="111">
        <f t="shared" si="0"/>
        <v>20.466166666666666</v>
      </c>
      <c r="F20" s="70">
        <v>9</v>
      </c>
      <c r="G20" s="71"/>
      <c r="H20" s="71"/>
      <c r="I20" s="60" t="e">
        <f t="shared" si="1"/>
        <v>#DIV/0!</v>
      </c>
      <c r="J20" s="60">
        <f t="shared" si="2"/>
        <v>0</v>
      </c>
      <c r="K20" s="69">
        <f t="shared" si="3"/>
        <v>-1.841955</v>
      </c>
    </row>
    <row r="21" spans="2:11" ht="12.75">
      <c r="B21" s="18" t="s">
        <v>19</v>
      </c>
      <c r="C21" s="79">
        <v>80.3</v>
      </c>
      <c r="D21" s="72">
        <v>8.77055</v>
      </c>
      <c r="E21" s="111">
        <f t="shared" si="0"/>
        <v>10.922229140722292</v>
      </c>
      <c r="F21" s="70">
        <v>86.4</v>
      </c>
      <c r="G21" s="71"/>
      <c r="H21" s="71"/>
      <c r="I21" s="60" t="e">
        <f t="shared" si="1"/>
        <v>#DIV/0!</v>
      </c>
      <c r="J21" s="60">
        <f t="shared" si="2"/>
        <v>0</v>
      </c>
      <c r="K21" s="69">
        <f t="shared" si="3"/>
        <v>-8.77055</v>
      </c>
    </row>
    <row r="22" spans="2:11" ht="12.75">
      <c r="B22" s="18" t="s">
        <v>20</v>
      </c>
      <c r="C22" s="79">
        <v>2.7</v>
      </c>
      <c r="D22" s="72">
        <v>0.108246</v>
      </c>
      <c r="E22" s="111">
        <f t="shared" si="0"/>
        <v>4.00911111111111</v>
      </c>
      <c r="F22" s="70">
        <v>2.7</v>
      </c>
      <c r="G22" s="71"/>
      <c r="H22" s="71"/>
      <c r="I22" s="60" t="e">
        <f t="shared" si="1"/>
        <v>#DIV/0!</v>
      </c>
      <c r="J22" s="60">
        <f t="shared" si="2"/>
        <v>0</v>
      </c>
      <c r="K22" s="69">
        <f t="shared" si="3"/>
        <v>-0.108246</v>
      </c>
    </row>
    <row r="23" spans="2:11" ht="12.75">
      <c r="B23" s="19" t="s">
        <v>21</v>
      </c>
      <c r="C23" s="79">
        <v>2.3928939999999996</v>
      </c>
      <c r="D23" s="72">
        <v>0.153465</v>
      </c>
      <c r="E23" s="111">
        <f t="shared" si="0"/>
        <v>6.41336390161871</v>
      </c>
      <c r="F23" s="70">
        <v>1.289667</v>
      </c>
      <c r="G23" s="71"/>
      <c r="H23" s="71"/>
      <c r="I23" s="60" t="e">
        <f t="shared" si="1"/>
        <v>#DIV/0!</v>
      </c>
      <c r="J23" s="60">
        <f t="shared" si="2"/>
        <v>0</v>
      </c>
      <c r="K23" s="69">
        <f t="shared" si="3"/>
        <v>-0.153465</v>
      </c>
    </row>
    <row r="24" spans="2:11" ht="12.75">
      <c r="B24" s="11" t="s">
        <v>22</v>
      </c>
      <c r="C24" s="79">
        <v>12.2</v>
      </c>
      <c r="D24" s="72">
        <v>0.615673</v>
      </c>
      <c r="E24" s="111">
        <f t="shared" si="0"/>
        <v>5.0465</v>
      </c>
      <c r="F24" s="70">
        <v>9.7</v>
      </c>
      <c r="G24" s="71"/>
      <c r="H24" s="71"/>
      <c r="I24" s="60" t="e">
        <f t="shared" si="1"/>
        <v>#DIV/0!</v>
      </c>
      <c r="J24" s="60">
        <f t="shared" si="2"/>
        <v>0</v>
      </c>
      <c r="K24" s="69">
        <f t="shared" si="3"/>
        <v>-0.615673</v>
      </c>
    </row>
    <row r="25" spans="2:11" ht="12.75">
      <c r="B25" s="11" t="s">
        <v>23</v>
      </c>
      <c r="C25" s="79">
        <v>0.1</v>
      </c>
      <c r="D25" s="72">
        <v>0.008017</v>
      </c>
      <c r="E25" s="111">
        <f t="shared" si="0"/>
        <v>8.017</v>
      </c>
      <c r="F25" s="70">
        <v>0.1</v>
      </c>
      <c r="G25" s="71"/>
      <c r="H25" s="71"/>
      <c r="I25" s="60" t="e">
        <f t="shared" si="1"/>
        <v>#DIV/0!</v>
      </c>
      <c r="J25" s="60">
        <f t="shared" si="2"/>
        <v>0</v>
      </c>
      <c r="K25" s="69">
        <f t="shared" si="3"/>
        <v>-0.008017</v>
      </c>
    </row>
    <row r="26" spans="2:11" ht="12.75">
      <c r="B26" s="18" t="s">
        <v>24</v>
      </c>
      <c r="C26" s="79">
        <v>4.6</v>
      </c>
      <c r="D26" s="72">
        <v>0.010552</v>
      </c>
      <c r="E26" s="111">
        <f t="shared" si="0"/>
        <v>0.22939130434782612</v>
      </c>
      <c r="F26" s="70">
        <v>0.3</v>
      </c>
      <c r="G26" s="71"/>
      <c r="H26" s="71"/>
      <c r="I26" s="60" t="e">
        <f t="shared" si="1"/>
        <v>#DIV/0!</v>
      </c>
      <c r="J26" s="60">
        <f t="shared" si="2"/>
        <v>0</v>
      </c>
      <c r="K26" s="69">
        <f t="shared" si="3"/>
        <v>-0.010552</v>
      </c>
    </row>
    <row r="27" spans="2:11" ht="12.75">
      <c r="B27" s="18" t="s">
        <v>25</v>
      </c>
      <c r="C27" s="79">
        <v>7.5</v>
      </c>
      <c r="D27" s="72">
        <v>0.597104</v>
      </c>
      <c r="E27" s="111">
        <f t="shared" si="0"/>
        <v>7.961386666666666</v>
      </c>
      <c r="F27" s="70">
        <v>9.3</v>
      </c>
      <c r="G27" s="71"/>
      <c r="H27" s="71"/>
      <c r="I27" s="60" t="e">
        <f t="shared" si="1"/>
        <v>#DIV/0!</v>
      </c>
      <c r="J27" s="60">
        <f t="shared" si="2"/>
        <v>0</v>
      </c>
      <c r="K27" s="69">
        <f t="shared" si="3"/>
        <v>-0.597104</v>
      </c>
    </row>
    <row r="28" spans="2:11" ht="12.75">
      <c r="B28" s="19" t="s">
        <v>26</v>
      </c>
      <c r="C28" s="79">
        <v>1.4</v>
      </c>
      <c r="D28" s="72">
        <v>0.139516</v>
      </c>
      <c r="E28" s="111">
        <f t="shared" si="0"/>
        <v>9.965428571428573</v>
      </c>
      <c r="F28" s="70">
        <v>1.41</v>
      </c>
      <c r="G28" s="71"/>
      <c r="H28" s="71"/>
      <c r="I28" s="60" t="e">
        <f t="shared" si="1"/>
        <v>#DIV/0!</v>
      </c>
      <c r="J28" s="60">
        <f t="shared" si="2"/>
        <v>0</v>
      </c>
      <c r="K28" s="69">
        <f t="shared" si="3"/>
        <v>-0.139516</v>
      </c>
    </row>
    <row r="29" spans="2:11" ht="12.75">
      <c r="B29" s="19" t="s">
        <v>27</v>
      </c>
      <c r="C29" s="79">
        <v>1.7</v>
      </c>
      <c r="D29" s="72">
        <v>0.022746</v>
      </c>
      <c r="E29" s="111">
        <f t="shared" si="0"/>
        <v>1.3379999999999999</v>
      </c>
      <c r="F29" s="70">
        <v>0.2</v>
      </c>
      <c r="G29" s="71"/>
      <c r="H29" s="71"/>
      <c r="I29" s="60" t="e">
        <f t="shared" si="1"/>
        <v>#DIV/0!</v>
      </c>
      <c r="J29" s="60">
        <f t="shared" si="2"/>
        <v>0</v>
      </c>
      <c r="K29" s="69">
        <f t="shared" si="3"/>
        <v>-0.022746</v>
      </c>
    </row>
    <row r="30" spans="2:11" ht="12.75">
      <c r="B30" s="20" t="s">
        <v>28</v>
      </c>
      <c r="C30" s="79">
        <v>0</v>
      </c>
      <c r="D30" s="72">
        <v>0</v>
      </c>
      <c r="E30" s="116" t="s">
        <v>81</v>
      </c>
      <c r="F30" s="70">
        <v>2.6</v>
      </c>
      <c r="G30" s="71"/>
      <c r="H30" s="71"/>
      <c r="I30" s="60" t="e">
        <f t="shared" si="1"/>
        <v>#DIV/0!</v>
      </c>
      <c r="J30" s="168" t="s">
        <v>81</v>
      </c>
      <c r="K30" s="69">
        <f t="shared" si="3"/>
        <v>0</v>
      </c>
    </row>
    <row r="31" spans="2:11" ht="12.75">
      <c r="B31" s="11" t="s">
        <v>29</v>
      </c>
      <c r="C31" s="79">
        <f>C11-C13-C14-C18-C19-C23-C24-C28-C29-C30</f>
        <v>2.3304999999999128</v>
      </c>
      <c r="D31" s="72">
        <f>D11-D13-D14-D18-D19-D23-D24-D28-D29-D30</f>
        <v>0.21801199999999457</v>
      </c>
      <c r="E31" s="111">
        <f t="shared" si="0"/>
        <v>9.354730744475551</v>
      </c>
      <c r="F31" s="70">
        <v>2.4277469999999997</v>
      </c>
      <c r="G31" s="78"/>
      <c r="H31" s="78"/>
      <c r="I31" s="60" t="e">
        <f t="shared" si="1"/>
        <v>#DIV/0!</v>
      </c>
      <c r="J31" s="60">
        <f t="shared" si="2"/>
        <v>0</v>
      </c>
      <c r="K31" s="69">
        <f t="shared" si="3"/>
        <v>-0.21801199999999457</v>
      </c>
    </row>
    <row r="32" spans="2:13" s="21" customFormat="1" ht="18" customHeight="1">
      <c r="B32" s="13" t="s">
        <v>30</v>
      </c>
      <c r="C32" s="103">
        <v>384.01419799999996</v>
      </c>
      <c r="D32" s="83">
        <v>31.643357</v>
      </c>
      <c r="E32" s="112">
        <f t="shared" si="0"/>
        <v>8.240152881014051</v>
      </c>
      <c r="F32" s="81">
        <v>377.772039</v>
      </c>
      <c r="G32" s="82"/>
      <c r="H32" s="83"/>
      <c r="I32" s="59" t="e">
        <f t="shared" si="1"/>
        <v>#DIV/0!</v>
      </c>
      <c r="J32" s="59">
        <f t="shared" si="2"/>
        <v>0</v>
      </c>
      <c r="K32" s="93">
        <f>H32-D32</f>
        <v>-31.643357</v>
      </c>
      <c r="M32" s="1"/>
    </row>
    <row r="33" spans="2:11" ht="12.75">
      <c r="B33" s="11" t="s">
        <v>31</v>
      </c>
      <c r="C33" s="79">
        <v>341.345974</v>
      </c>
      <c r="D33" s="72">
        <v>28.127428</v>
      </c>
      <c r="E33" s="111">
        <f t="shared" si="0"/>
        <v>8.240152262642477</v>
      </c>
      <c r="F33" s="34">
        <v>337.241126</v>
      </c>
      <c r="G33" s="78"/>
      <c r="H33" s="72"/>
      <c r="I33" s="60" t="e">
        <f t="shared" si="1"/>
        <v>#DIV/0!</v>
      </c>
      <c r="J33" s="60">
        <f t="shared" si="2"/>
        <v>0</v>
      </c>
      <c r="K33" s="69">
        <f>H33-D33</f>
        <v>-28.127428</v>
      </c>
    </row>
    <row r="34" spans="2:11" ht="18" customHeight="1">
      <c r="B34" s="22" t="s">
        <v>32</v>
      </c>
      <c r="C34" s="84">
        <v>139.163186</v>
      </c>
      <c r="D34" s="86">
        <v>6.99956</v>
      </c>
      <c r="E34" s="109">
        <f t="shared" si="0"/>
        <v>5.0297497500524315</v>
      </c>
      <c r="F34" s="74">
        <v>148.76815</v>
      </c>
      <c r="G34" s="85"/>
      <c r="H34" s="86"/>
      <c r="I34" s="58" t="e">
        <f t="shared" si="1"/>
        <v>#DIV/0!</v>
      </c>
      <c r="J34" s="58">
        <f t="shared" si="2"/>
        <v>0</v>
      </c>
      <c r="K34" s="73">
        <f>H34-D34</f>
        <v>-6.99956</v>
      </c>
    </row>
    <row r="35" spans="2:11" ht="12.75">
      <c r="B35" s="11" t="s">
        <v>10</v>
      </c>
      <c r="C35" s="79"/>
      <c r="D35" s="72"/>
      <c r="E35" s="80"/>
      <c r="F35" s="70"/>
      <c r="G35" s="71"/>
      <c r="H35" s="72"/>
      <c r="I35" s="60"/>
      <c r="J35" s="60"/>
      <c r="K35" s="69"/>
    </row>
    <row r="36" spans="2:11" ht="12.75">
      <c r="B36" s="23" t="s">
        <v>33</v>
      </c>
      <c r="C36" s="99">
        <v>110.573895</v>
      </c>
      <c r="D36" s="106">
        <v>5.757915</v>
      </c>
      <c r="E36" s="113">
        <f aca="true" t="shared" si="4" ref="E36:E47">D36/C36*100</f>
        <v>5.207300511571923</v>
      </c>
      <c r="F36" s="87">
        <v>126.41268799999999</v>
      </c>
      <c r="G36" s="88"/>
      <c r="H36" s="88"/>
      <c r="I36" s="61" t="e">
        <f aca="true" t="shared" si="5" ref="I36:I47">H36/G36*100</f>
        <v>#DIV/0!</v>
      </c>
      <c r="J36" s="61">
        <f aca="true" t="shared" si="6" ref="J36:J47">H36/D36*100</f>
        <v>0</v>
      </c>
      <c r="K36" s="94">
        <f aca="true" t="shared" si="7" ref="K36:K47">H36-D36</f>
        <v>-5.757915</v>
      </c>
    </row>
    <row r="37" spans="2:11" ht="12.75">
      <c r="B37" s="170" t="s">
        <v>80</v>
      </c>
      <c r="C37" s="99">
        <v>101.56173600000001</v>
      </c>
      <c r="D37" s="106">
        <v>2.666989</v>
      </c>
      <c r="E37" s="113">
        <f t="shared" si="4"/>
        <v>2.6259781538196627</v>
      </c>
      <c r="F37" s="87">
        <v>100.038331</v>
      </c>
      <c r="G37" s="88"/>
      <c r="H37" s="149"/>
      <c r="I37" s="61" t="e">
        <f t="shared" si="5"/>
        <v>#DIV/0!</v>
      </c>
      <c r="J37" s="61">
        <f t="shared" si="6"/>
        <v>0</v>
      </c>
      <c r="K37" s="94">
        <f t="shared" si="7"/>
        <v>-2.666989</v>
      </c>
    </row>
    <row r="38" spans="2:11" ht="12.75">
      <c r="B38" s="25" t="s">
        <v>34</v>
      </c>
      <c r="C38" s="99">
        <v>0</v>
      </c>
      <c r="D38" s="87">
        <v>0.399413</v>
      </c>
      <c r="E38" s="115" t="s">
        <v>81</v>
      </c>
      <c r="F38" s="87">
        <v>0</v>
      </c>
      <c r="G38" s="88"/>
      <c r="H38" s="88"/>
      <c r="I38" s="61" t="e">
        <f t="shared" si="5"/>
        <v>#DIV/0!</v>
      </c>
      <c r="J38" s="61">
        <f t="shared" si="6"/>
        <v>0</v>
      </c>
      <c r="K38" s="94">
        <f t="shared" si="7"/>
        <v>-0.399413</v>
      </c>
    </row>
    <row r="39" spans="2:11" ht="12.75">
      <c r="B39" s="25" t="s">
        <v>35</v>
      </c>
      <c r="C39" s="99">
        <v>1.0468140000000001</v>
      </c>
      <c r="D39" s="87">
        <v>0.113932</v>
      </c>
      <c r="E39" s="113">
        <f t="shared" si="4"/>
        <v>10.883690894466447</v>
      </c>
      <c r="F39" s="87">
        <v>1.056125</v>
      </c>
      <c r="G39" s="88"/>
      <c r="H39" s="88"/>
      <c r="I39" s="61" t="e">
        <f t="shared" si="5"/>
        <v>#DIV/0!</v>
      </c>
      <c r="J39" s="61">
        <f t="shared" si="6"/>
        <v>0</v>
      </c>
      <c r="K39" s="94">
        <f t="shared" si="7"/>
        <v>-0.113932</v>
      </c>
    </row>
    <row r="40" spans="2:11" ht="12.75">
      <c r="B40" s="25" t="s">
        <v>36</v>
      </c>
      <c r="C40" s="99">
        <v>0.6500929999999999</v>
      </c>
      <c r="D40" s="87">
        <v>0.12757</v>
      </c>
      <c r="E40" s="113">
        <f t="shared" si="4"/>
        <v>19.623346198159343</v>
      </c>
      <c r="F40" s="87">
        <v>1.353453</v>
      </c>
      <c r="G40" s="88"/>
      <c r="H40" s="88"/>
      <c r="I40" s="61" t="e">
        <f t="shared" si="5"/>
        <v>#DIV/0!</v>
      </c>
      <c r="J40" s="61">
        <f t="shared" si="6"/>
        <v>0</v>
      </c>
      <c r="K40" s="94">
        <f t="shared" si="7"/>
        <v>-0.12757</v>
      </c>
    </row>
    <row r="41" spans="2:11" ht="12.75">
      <c r="B41" s="25" t="s">
        <v>37</v>
      </c>
      <c r="C41" s="99">
        <v>0.44</v>
      </c>
      <c r="D41" s="87">
        <v>0.020481</v>
      </c>
      <c r="E41" s="113">
        <f t="shared" si="4"/>
        <v>4.654772727272727</v>
      </c>
      <c r="F41" s="87">
        <v>0.338</v>
      </c>
      <c r="G41" s="89"/>
      <c r="H41" s="89"/>
      <c r="I41" s="61" t="e">
        <f t="shared" si="5"/>
        <v>#DIV/0!</v>
      </c>
      <c r="J41" s="61">
        <f t="shared" si="6"/>
        <v>0</v>
      </c>
      <c r="K41" s="94">
        <f t="shared" si="7"/>
        <v>-0.020481</v>
      </c>
    </row>
    <row r="42" spans="2:11" ht="12.75">
      <c r="B42" s="24" t="s">
        <v>38</v>
      </c>
      <c r="C42" s="99">
        <v>3.341</v>
      </c>
      <c r="D42" s="87">
        <v>0.14755</v>
      </c>
      <c r="E42" s="113">
        <f t="shared" si="4"/>
        <v>4.416342412451361</v>
      </c>
      <c r="F42" s="87">
        <v>1.861</v>
      </c>
      <c r="G42" s="88"/>
      <c r="H42" s="88"/>
      <c r="I42" s="61" t="e">
        <f t="shared" si="5"/>
        <v>#DIV/0!</v>
      </c>
      <c r="J42" s="61">
        <f t="shared" si="6"/>
        <v>0</v>
      </c>
      <c r="K42" s="94">
        <f t="shared" si="7"/>
        <v>-0.14755</v>
      </c>
    </row>
    <row r="43" spans="2:11" ht="12.75">
      <c r="B43" s="24" t="s">
        <v>39</v>
      </c>
      <c r="C43" s="99">
        <v>6.544055999999999</v>
      </c>
      <c r="D43" s="87">
        <v>0.858755</v>
      </c>
      <c r="E43" s="113">
        <f t="shared" si="4"/>
        <v>13.122671933125268</v>
      </c>
      <c r="F43" s="87">
        <v>3.8</v>
      </c>
      <c r="G43" s="88"/>
      <c r="H43" s="88"/>
      <c r="I43" s="61" t="e">
        <f t="shared" si="5"/>
        <v>#DIV/0!</v>
      </c>
      <c r="J43" s="61">
        <f t="shared" si="6"/>
        <v>0</v>
      </c>
      <c r="K43" s="94">
        <f t="shared" si="7"/>
        <v>-0.858755</v>
      </c>
    </row>
    <row r="44" spans="2:11" ht="12.75">
      <c r="B44" s="24" t="s">
        <v>40</v>
      </c>
      <c r="C44" s="99">
        <v>18.704235</v>
      </c>
      <c r="D44" s="87">
        <v>0.23534</v>
      </c>
      <c r="E44" s="113">
        <f t="shared" si="4"/>
        <v>1.2582177244885984</v>
      </c>
      <c r="F44" s="87">
        <v>16.694461999999998</v>
      </c>
      <c r="G44" s="88"/>
      <c r="H44" s="88"/>
      <c r="I44" s="61" t="e">
        <f t="shared" si="5"/>
        <v>#DIV/0!</v>
      </c>
      <c r="J44" s="61">
        <f t="shared" si="6"/>
        <v>0</v>
      </c>
      <c r="K44" s="94">
        <f t="shared" si="7"/>
        <v>-0.23534</v>
      </c>
    </row>
    <row r="45" spans="2:11" ht="12.75">
      <c r="B45" s="24" t="s">
        <v>41</v>
      </c>
      <c r="C45" s="99">
        <v>0.003</v>
      </c>
      <c r="D45" s="87">
        <v>0.000831</v>
      </c>
      <c r="E45" s="113">
        <f t="shared" si="4"/>
        <v>27.700000000000003</v>
      </c>
      <c r="F45" s="87">
        <v>0.003</v>
      </c>
      <c r="G45" s="88"/>
      <c r="H45" s="88"/>
      <c r="I45" s="61" t="e">
        <f t="shared" si="5"/>
        <v>#DIV/0!</v>
      </c>
      <c r="J45" s="61">
        <f t="shared" si="6"/>
        <v>0</v>
      </c>
      <c r="K45" s="94">
        <f t="shared" si="7"/>
        <v>-0.000831</v>
      </c>
    </row>
    <row r="46" spans="2:11" ht="12.75">
      <c r="B46" s="25" t="s">
        <v>42</v>
      </c>
      <c r="C46" s="99">
        <v>0.16172999999999998</v>
      </c>
      <c r="D46" s="87">
        <v>0</v>
      </c>
      <c r="E46" s="113">
        <f t="shared" si="4"/>
        <v>0</v>
      </c>
      <c r="F46" s="87">
        <v>0.172516</v>
      </c>
      <c r="G46" s="88"/>
      <c r="H46" s="88"/>
      <c r="I46" s="61" t="e">
        <f t="shared" si="5"/>
        <v>#DIV/0!</v>
      </c>
      <c r="J46" s="157" t="s">
        <v>81</v>
      </c>
      <c r="K46" s="94">
        <f t="shared" si="7"/>
        <v>0</v>
      </c>
    </row>
    <row r="47" spans="2:11" ht="13.5" thickBot="1">
      <c r="B47" s="26" t="s">
        <v>43</v>
      </c>
      <c r="C47" s="100">
        <v>1.09992</v>
      </c>
      <c r="D47" s="90">
        <v>0.128775</v>
      </c>
      <c r="E47" s="114">
        <f t="shared" si="4"/>
        <v>11.707669648701724</v>
      </c>
      <c r="F47" s="90">
        <v>0.9999199999999999</v>
      </c>
      <c r="G47" s="91"/>
      <c r="H47" s="91"/>
      <c r="I47" s="62" t="e">
        <f t="shared" si="5"/>
        <v>#DIV/0!</v>
      </c>
      <c r="J47" s="62">
        <f t="shared" si="6"/>
        <v>0</v>
      </c>
      <c r="K47" s="95">
        <f t="shared" si="7"/>
        <v>-0.128775</v>
      </c>
    </row>
    <row r="48" spans="2:6" ht="12.75" customHeight="1">
      <c r="B48" s="27" t="s">
        <v>44</v>
      </c>
      <c r="C48" s="27"/>
      <c r="D48" s="27"/>
      <c r="E48" s="27"/>
      <c r="F48" s="28"/>
    </row>
    <row r="49" spans="2:6" ht="12.75" customHeight="1">
      <c r="B49" s="29" t="s">
        <v>45</v>
      </c>
      <c r="C49" s="29"/>
      <c r="D49" s="29"/>
      <c r="E49" s="29"/>
      <c r="F49" s="28"/>
    </row>
    <row r="50" spans="2:6" ht="12.75" customHeight="1">
      <c r="B50" s="27" t="s">
        <v>46</v>
      </c>
      <c r="C50" s="27"/>
      <c r="D50" s="27"/>
      <c r="E50" s="27"/>
      <c r="F50" s="28"/>
    </row>
    <row r="51" spans="2:6" ht="12.75" customHeight="1">
      <c r="B51" s="27"/>
      <c r="C51" s="27"/>
      <c r="D51" s="27"/>
      <c r="E51" s="27"/>
      <c r="F51" s="28"/>
    </row>
  </sheetData>
  <sheetProtection/>
  <mergeCells count="3">
    <mergeCell ref="B2:H2"/>
    <mergeCell ref="F4:K4"/>
    <mergeCell ref="D4:E4"/>
  </mergeCells>
  <printOptions/>
  <pageMargins left="0.94" right="0.26" top="0.18" bottom="0.24" header="0.15" footer="0.2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8"/>
  <sheetViews>
    <sheetView zoomScale="90" zoomScaleNormal="90" workbookViewId="0" topLeftCell="A1">
      <selection activeCell="J6" sqref="J6:K7"/>
    </sheetView>
  </sheetViews>
  <sheetFormatPr defaultColWidth="9.140625" defaultRowHeight="12.75"/>
  <cols>
    <col min="1" max="1" width="2.57421875" style="1" customWidth="1"/>
    <col min="2" max="2" width="49.7109375" style="1" customWidth="1"/>
    <col min="3" max="3" width="9.8515625" style="1" hidden="1" customWidth="1"/>
    <col min="4" max="6" width="9.8515625" style="1" customWidth="1"/>
    <col min="7" max="7" width="9.8515625" style="40" customWidth="1"/>
    <col min="8" max="11" width="9.8515625" style="1" customWidth="1"/>
    <col min="12" max="14" width="9.140625" style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309" t="s">
        <v>93</v>
      </c>
      <c r="C2" s="309"/>
      <c r="D2" s="309"/>
      <c r="E2" s="309"/>
      <c r="F2" s="309"/>
      <c r="G2" s="309"/>
      <c r="H2" s="309"/>
    </row>
    <row r="3" spans="2:6" ht="12.75" customHeight="1">
      <c r="B3" s="30"/>
      <c r="C3" s="30"/>
      <c r="D3" s="30"/>
      <c r="E3" s="30"/>
      <c r="F3" s="28"/>
    </row>
    <row r="4" spans="9:11" ht="13.5" thickBot="1">
      <c r="I4" s="2"/>
      <c r="J4" s="2"/>
      <c r="K4" s="2" t="s">
        <v>101</v>
      </c>
    </row>
    <row r="5" spans="2:11" ht="12.75">
      <c r="B5" s="31"/>
      <c r="C5" s="45">
        <v>2012</v>
      </c>
      <c r="D5" s="312">
        <v>2012</v>
      </c>
      <c r="E5" s="311"/>
      <c r="F5" s="313" t="s">
        <v>75</v>
      </c>
      <c r="G5" s="310"/>
      <c r="H5" s="310"/>
      <c r="I5" s="310"/>
      <c r="J5" s="310"/>
      <c r="K5" s="311"/>
    </row>
    <row r="6" spans="2:11" ht="12.75">
      <c r="B6" s="32"/>
      <c r="C6" s="46" t="s">
        <v>76</v>
      </c>
      <c r="D6" s="5" t="s">
        <v>1</v>
      </c>
      <c r="E6" s="49" t="s">
        <v>2</v>
      </c>
      <c r="F6" s="3" t="s">
        <v>78</v>
      </c>
      <c r="G6" s="42" t="s">
        <v>0</v>
      </c>
      <c r="H6" s="5" t="s">
        <v>1</v>
      </c>
      <c r="I6" s="5" t="s">
        <v>2</v>
      </c>
      <c r="J6" s="5" t="s">
        <v>100</v>
      </c>
      <c r="K6" s="49" t="s">
        <v>4</v>
      </c>
    </row>
    <row r="7" spans="2:11" ht="13.5" thickBot="1">
      <c r="B7" s="33"/>
      <c r="C7" s="65" t="s">
        <v>77</v>
      </c>
      <c r="D7" s="7" t="s">
        <v>79</v>
      </c>
      <c r="E7" s="96" t="s">
        <v>5</v>
      </c>
      <c r="F7" s="6" t="s">
        <v>77</v>
      </c>
      <c r="G7" s="43" t="s">
        <v>3</v>
      </c>
      <c r="H7" s="7" t="s">
        <v>79</v>
      </c>
      <c r="I7" s="8" t="s">
        <v>5</v>
      </c>
      <c r="J7" s="8" t="s">
        <v>99</v>
      </c>
      <c r="K7" s="50" t="s">
        <v>102</v>
      </c>
    </row>
    <row r="8" spans="2:11" ht="13.5" thickBot="1">
      <c r="B8" s="148"/>
      <c r="C8" s="47"/>
      <c r="D8" s="150"/>
      <c r="E8" s="151"/>
      <c r="F8" s="152"/>
      <c r="G8" s="153"/>
      <c r="H8" s="153"/>
      <c r="I8" s="154"/>
      <c r="J8" s="154"/>
      <c r="K8" s="155"/>
    </row>
    <row r="9" spans="2:11" ht="20.25" customHeight="1">
      <c r="B9" s="9" t="s">
        <v>47</v>
      </c>
      <c r="C9" s="120">
        <v>1189.700778</v>
      </c>
      <c r="D9" s="121">
        <v>79.196793</v>
      </c>
      <c r="E9" s="132">
        <f>D9/C9*100</f>
        <v>6.65686653858774</v>
      </c>
      <c r="F9" s="97">
        <v>1180.7676029999998</v>
      </c>
      <c r="G9" s="68"/>
      <c r="H9" s="161"/>
      <c r="I9" s="56" t="e">
        <f>H9/G9*100</f>
        <v>#DIV/0!</v>
      </c>
      <c r="J9" s="56">
        <f>H9/D9*100</f>
        <v>0</v>
      </c>
      <c r="K9" s="51">
        <f>H9-D9</f>
        <v>-79.196793</v>
      </c>
    </row>
    <row r="10" spans="2:11" ht="18" customHeight="1">
      <c r="B10" s="12" t="s">
        <v>48</v>
      </c>
      <c r="C10" s="122">
        <v>1092.80175</v>
      </c>
      <c r="D10" s="123">
        <v>75.411311</v>
      </c>
      <c r="E10" s="133">
        <f>D10/C10*100</f>
        <v>6.900731171047264</v>
      </c>
      <c r="F10" s="84">
        <v>1085.693055961</v>
      </c>
      <c r="G10" s="162"/>
      <c r="H10" s="163">
        <f>H9-H32</f>
        <v>0</v>
      </c>
      <c r="I10" s="58" t="e">
        <f>H10/G10*100</f>
        <v>#DIV/0!</v>
      </c>
      <c r="J10" s="58">
        <f>H10/D10*100</f>
        <v>0</v>
      </c>
      <c r="K10" s="53">
        <f>H10-D10</f>
        <v>-75.411311</v>
      </c>
    </row>
    <row r="11" spans="2:11" ht="12.75">
      <c r="B11" s="11" t="s">
        <v>10</v>
      </c>
      <c r="C11" s="124"/>
      <c r="D11" s="125"/>
      <c r="E11" s="134"/>
      <c r="F11" s="79"/>
      <c r="G11" s="71"/>
      <c r="H11" s="78"/>
      <c r="I11" s="60"/>
      <c r="J11" s="60"/>
      <c r="K11" s="54"/>
    </row>
    <row r="12" spans="2:11" ht="12.75">
      <c r="B12" s="23" t="s">
        <v>49</v>
      </c>
      <c r="C12" s="124">
        <v>89.02014</v>
      </c>
      <c r="D12" s="125">
        <v>0.021411</v>
      </c>
      <c r="E12" s="134">
        <f aca="true" t="shared" si="0" ref="E12:E21">D12/C12*100</f>
        <v>0.024051860623899267</v>
      </c>
      <c r="F12" s="158">
        <v>90.25138121799999</v>
      </c>
      <c r="G12" s="88"/>
      <c r="H12" s="88"/>
      <c r="I12" s="60" t="e">
        <f aca="true" t="shared" si="1" ref="I12:I32">H12/G12*100</f>
        <v>#DIV/0!</v>
      </c>
      <c r="J12" s="60">
        <f aca="true" t="shared" si="2" ref="J12:J32">H12/D12*100</f>
        <v>0</v>
      </c>
      <c r="K12" s="54">
        <f aca="true" t="shared" si="3" ref="K12:K32">H12-D12</f>
        <v>-0.021411</v>
      </c>
    </row>
    <row r="13" spans="2:11" ht="12.75">
      <c r="B13" s="23" t="s">
        <v>50</v>
      </c>
      <c r="C13" s="124">
        <v>146.67494</v>
      </c>
      <c r="D13" s="117" t="s">
        <v>81</v>
      </c>
      <c r="E13" s="139" t="s">
        <v>81</v>
      </c>
      <c r="F13" s="158">
        <v>132.133594904</v>
      </c>
      <c r="G13" s="88"/>
      <c r="H13" s="88"/>
      <c r="I13" s="60" t="e">
        <f t="shared" si="1"/>
        <v>#DIV/0!</v>
      </c>
      <c r="J13" s="168" t="s">
        <v>81</v>
      </c>
      <c r="K13" s="139" t="s">
        <v>81</v>
      </c>
    </row>
    <row r="14" spans="2:13" ht="12.75">
      <c r="B14" s="23" t="s">
        <v>85</v>
      </c>
      <c r="C14" s="124">
        <v>79.388488</v>
      </c>
      <c r="D14" s="127">
        <v>3.209443</v>
      </c>
      <c r="E14" s="139">
        <f t="shared" si="0"/>
        <v>4.0427057887788465</v>
      </c>
      <c r="F14" s="158">
        <v>67.83216800000001</v>
      </c>
      <c r="G14" s="88"/>
      <c r="H14" s="88"/>
      <c r="I14" s="60" t="e">
        <f t="shared" si="1"/>
        <v>#DIV/0!</v>
      </c>
      <c r="J14" s="60">
        <f t="shared" si="2"/>
        <v>0</v>
      </c>
      <c r="K14" s="54">
        <f t="shared" si="3"/>
        <v>-3.209443</v>
      </c>
      <c r="M14" s="138"/>
    </row>
    <row r="15" spans="2:16" ht="12.75">
      <c r="B15" s="35" t="s">
        <v>51</v>
      </c>
      <c r="C15" s="124">
        <v>4.105</v>
      </c>
      <c r="D15" s="125">
        <v>0</v>
      </c>
      <c r="E15" s="134">
        <f t="shared" si="0"/>
        <v>0</v>
      </c>
      <c r="F15" s="158">
        <v>3.251</v>
      </c>
      <c r="G15" s="88"/>
      <c r="H15" s="88"/>
      <c r="I15" s="60" t="e">
        <f t="shared" si="1"/>
        <v>#DIV/0!</v>
      </c>
      <c r="J15" s="168" t="s">
        <v>81</v>
      </c>
      <c r="K15" s="54">
        <f t="shared" si="3"/>
        <v>0</v>
      </c>
      <c r="P15" s="138"/>
    </row>
    <row r="16" spans="2:16" ht="12.75">
      <c r="B16" s="23" t="s">
        <v>52</v>
      </c>
      <c r="C16" s="124">
        <v>39.817759</v>
      </c>
      <c r="D16" s="118" t="s">
        <v>81</v>
      </c>
      <c r="E16" s="139" t="s">
        <v>81</v>
      </c>
      <c r="F16" s="158">
        <v>37.955385764</v>
      </c>
      <c r="G16" s="88"/>
      <c r="H16" s="88"/>
      <c r="I16" s="60" t="e">
        <f t="shared" si="1"/>
        <v>#DIV/0!</v>
      </c>
      <c r="J16" s="168" t="s">
        <v>81</v>
      </c>
      <c r="K16" s="139" t="s">
        <v>81</v>
      </c>
      <c r="P16" s="138"/>
    </row>
    <row r="17" spans="2:11" ht="12.75">
      <c r="B17" s="23" t="s">
        <v>53</v>
      </c>
      <c r="C17" s="124">
        <v>7.50004</v>
      </c>
      <c r="D17" s="117" t="s">
        <v>81</v>
      </c>
      <c r="E17" s="139" t="s">
        <v>81</v>
      </c>
      <c r="F17" s="158">
        <v>7.123188315</v>
      </c>
      <c r="G17" s="88"/>
      <c r="H17" s="88"/>
      <c r="I17" s="60" t="e">
        <f t="shared" si="1"/>
        <v>#DIV/0!</v>
      </c>
      <c r="J17" s="168" t="s">
        <v>81</v>
      </c>
      <c r="K17" s="139" t="s">
        <v>81</v>
      </c>
    </row>
    <row r="18" spans="2:16" ht="12.75">
      <c r="B18" s="23" t="s">
        <v>54</v>
      </c>
      <c r="C18" s="124">
        <v>37.718934</v>
      </c>
      <c r="D18" s="125">
        <v>2.89554311356</v>
      </c>
      <c r="E18" s="134">
        <f t="shared" si="0"/>
        <v>7.676630292786111</v>
      </c>
      <c r="F18" s="158">
        <v>33.078815000000006</v>
      </c>
      <c r="G18" s="88"/>
      <c r="H18" s="88"/>
      <c r="I18" s="60" t="e">
        <f t="shared" si="1"/>
        <v>#DIV/0!</v>
      </c>
      <c r="J18" s="60">
        <f t="shared" si="2"/>
        <v>0</v>
      </c>
      <c r="K18" s="54">
        <f t="shared" si="3"/>
        <v>-2.89554311356</v>
      </c>
      <c r="P18" s="138"/>
    </row>
    <row r="19" spans="2:11" ht="12.75">
      <c r="B19" s="23" t="s">
        <v>55</v>
      </c>
      <c r="C19" s="124">
        <v>37.703899</v>
      </c>
      <c r="D19" s="125">
        <v>2.76554311356</v>
      </c>
      <c r="E19" s="134">
        <f t="shared" si="0"/>
        <v>7.334899538002689</v>
      </c>
      <c r="F19" s="158">
        <v>33.078815000000006</v>
      </c>
      <c r="G19" s="88"/>
      <c r="H19" s="88"/>
      <c r="I19" s="60" t="e">
        <f t="shared" si="1"/>
        <v>#DIV/0!</v>
      </c>
      <c r="J19" s="60">
        <f t="shared" si="2"/>
        <v>0</v>
      </c>
      <c r="K19" s="54">
        <f t="shared" si="3"/>
        <v>-2.76554311356</v>
      </c>
    </row>
    <row r="20" spans="2:11" ht="12.75">
      <c r="B20" s="23" t="s">
        <v>87</v>
      </c>
      <c r="C20" s="124">
        <v>52.9406</v>
      </c>
      <c r="D20" s="127">
        <v>4.39194</v>
      </c>
      <c r="E20" s="134">
        <f t="shared" si="0"/>
        <v>8.29597700063845</v>
      </c>
      <c r="F20" s="158">
        <v>53.1976</v>
      </c>
      <c r="G20" s="88"/>
      <c r="H20" s="88"/>
      <c r="I20" s="60" t="e">
        <f t="shared" si="1"/>
        <v>#DIV/0!</v>
      </c>
      <c r="J20" s="60">
        <f t="shared" si="2"/>
        <v>0</v>
      </c>
      <c r="K20" s="54">
        <f t="shared" si="3"/>
        <v>-4.39194</v>
      </c>
    </row>
    <row r="21" spans="2:11" ht="12.75">
      <c r="B21" s="23" t="s">
        <v>56</v>
      </c>
      <c r="C21" s="124">
        <v>106.448956</v>
      </c>
      <c r="D21" s="125">
        <v>15.395752</v>
      </c>
      <c r="E21" s="134">
        <f t="shared" si="0"/>
        <v>14.463037101087211</v>
      </c>
      <c r="F21" s="158">
        <v>103.037431512</v>
      </c>
      <c r="G21" s="88"/>
      <c r="H21" s="88"/>
      <c r="I21" s="60" t="e">
        <f t="shared" si="1"/>
        <v>#DIV/0!</v>
      </c>
      <c r="J21" s="60">
        <f t="shared" si="2"/>
        <v>0</v>
      </c>
      <c r="K21" s="54">
        <f t="shared" si="3"/>
        <v>-15.395752</v>
      </c>
    </row>
    <row r="22" spans="2:11" ht="12.75">
      <c r="B22" s="23" t="s">
        <v>57</v>
      </c>
      <c r="C22" s="124">
        <v>52.941559</v>
      </c>
      <c r="D22" s="118" t="s">
        <v>81</v>
      </c>
      <c r="E22" s="139" t="s">
        <v>81</v>
      </c>
      <c r="F22" s="158">
        <v>56.467536241000005</v>
      </c>
      <c r="G22" s="88"/>
      <c r="H22" s="88"/>
      <c r="I22" s="60" t="e">
        <f t="shared" si="1"/>
        <v>#DIV/0!</v>
      </c>
      <c r="J22" s="168" t="s">
        <v>81</v>
      </c>
      <c r="K22" s="139" t="s">
        <v>81</v>
      </c>
    </row>
    <row r="23" spans="2:11" ht="12.75">
      <c r="B23" s="23" t="s">
        <v>58</v>
      </c>
      <c r="C23" s="124">
        <v>491.579685</v>
      </c>
      <c r="D23" s="125">
        <v>39.678103</v>
      </c>
      <c r="E23" s="134">
        <f aca="true" t="shared" si="4" ref="E23:E30">D23/C23*100</f>
        <v>8.071550597132589</v>
      </c>
      <c r="F23" s="158">
        <v>500.276705</v>
      </c>
      <c r="G23" s="88"/>
      <c r="H23" s="88"/>
      <c r="I23" s="60" t="e">
        <f t="shared" si="1"/>
        <v>#DIV/0!</v>
      </c>
      <c r="J23" s="60">
        <f t="shared" si="2"/>
        <v>0</v>
      </c>
      <c r="K23" s="54">
        <f t="shared" si="3"/>
        <v>-39.678103</v>
      </c>
    </row>
    <row r="24" spans="2:11" ht="12.75">
      <c r="B24" s="24" t="s">
        <v>59</v>
      </c>
      <c r="C24" s="126">
        <v>382.50756800000005</v>
      </c>
      <c r="D24" s="127">
        <v>31.604317</v>
      </c>
      <c r="E24" s="135">
        <f t="shared" si="4"/>
        <v>8.262403059172936</v>
      </c>
      <c r="F24" s="158">
        <v>394.125802</v>
      </c>
      <c r="G24" s="88"/>
      <c r="H24" s="88"/>
      <c r="I24" s="60" t="e">
        <f t="shared" si="1"/>
        <v>#DIV/0!</v>
      </c>
      <c r="J24" s="60">
        <f t="shared" si="2"/>
        <v>0</v>
      </c>
      <c r="K24" s="54">
        <f t="shared" si="3"/>
        <v>-31.604317</v>
      </c>
    </row>
    <row r="25" spans="2:11" ht="12.75">
      <c r="B25" s="25" t="s">
        <v>60</v>
      </c>
      <c r="C25" s="126">
        <v>12.48</v>
      </c>
      <c r="D25" s="127">
        <v>0.782347</v>
      </c>
      <c r="E25" s="135">
        <f t="shared" si="4"/>
        <v>6.268806089743589</v>
      </c>
      <c r="F25" s="158">
        <v>9.8</v>
      </c>
      <c r="G25" s="88"/>
      <c r="H25" s="88"/>
      <c r="I25" s="60" t="e">
        <f t="shared" si="1"/>
        <v>#DIV/0!</v>
      </c>
      <c r="J25" s="60">
        <f t="shared" si="2"/>
        <v>0</v>
      </c>
      <c r="K25" s="54">
        <f t="shared" si="3"/>
        <v>-0.782347</v>
      </c>
    </row>
    <row r="26" spans="2:11" ht="12.75">
      <c r="B26" s="35" t="s">
        <v>61</v>
      </c>
      <c r="C26" s="124">
        <v>58.682117</v>
      </c>
      <c r="D26" s="125">
        <v>4.338746</v>
      </c>
      <c r="E26" s="134">
        <f t="shared" si="4"/>
        <v>7.393642598135989</v>
      </c>
      <c r="F26" s="158">
        <v>59.440903</v>
      </c>
      <c r="G26" s="88"/>
      <c r="H26" s="88"/>
      <c r="I26" s="60" t="e">
        <f t="shared" si="1"/>
        <v>#DIV/0!</v>
      </c>
      <c r="J26" s="60">
        <f t="shared" si="2"/>
        <v>0</v>
      </c>
      <c r="K26" s="54">
        <f t="shared" si="3"/>
        <v>-4.338746</v>
      </c>
    </row>
    <row r="27" spans="2:15" ht="12.75">
      <c r="B27" s="35" t="s">
        <v>62</v>
      </c>
      <c r="C27" s="124">
        <v>37.91</v>
      </c>
      <c r="D27" s="125">
        <v>2.952693</v>
      </c>
      <c r="E27" s="134">
        <f t="shared" si="4"/>
        <v>7.7886916380902145</v>
      </c>
      <c r="F27" s="158">
        <v>36.91</v>
      </c>
      <c r="G27" s="88"/>
      <c r="H27" s="88"/>
      <c r="I27" s="60" t="e">
        <f t="shared" si="1"/>
        <v>#DIV/0!</v>
      </c>
      <c r="J27" s="60">
        <f t="shared" si="2"/>
        <v>0</v>
      </c>
      <c r="K27" s="54">
        <f t="shared" si="3"/>
        <v>-2.952693</v>
      </c>
      <c r="O27" s="138"/>
    </row>
    <row r="28" spans="2:15" ht="12.75">
      <c r="B28" s="23" t="s">
        <v>63</v>
      </c>
      <c r="C28" s="124">
        <v>6</v>
      </c>
      <c r="D28" s="125">
        <v>0</v>
      </c>
      <c r="E28" s="134">
        <f t="shared" si="4"/>
        <v>0</v>
      </c>
      <c r="F28" s="158">
        <v>5.7</v>
      </c>
      <c r="G28" s="88"/>
      <c r="H28" s="88"/>
      <c r="I28" s="60" t="e">
        <f t="shared" si="1"/>
        <v>#DIV/0!</v>
      </c>
      <c r="J28" s="168" t="s">
        <v>81</v>
      </c>
      <c r="K28" s="54">
        <f t="shared" si="3"/>
        <v>0</v>
      </c>
      <c r="O28" s="138"/>
    </row>
    <row r="29" spans="2:11" ht="12.75">
      <c r="B29" s="23" t="s">
        <v>64</v>
      </c>
      <c r="C29" s="124">
        <v>6.2</v>
      </c>
      <c r="D29" s="125">
        <v>0</v>
      </c>
      <c r="E29" s="134">
        <f t="shared" si="4"/>
        <v>0</v>
      </c>
      <c r="F29" s="158">
        <v>6.4</v>
      </c>
      <c r="G29" s="88"/>
      <c r="H29" s="88"/>
      <c r="I29" s="60" t="e">
        <f t="shared" si="1"/>
        <v>#DIV/0!</v>
      </c>
      <c r="J29" s="168" t="s">
        <v>81</v>
      </c>
      <c r="K29" s="54">
        <f t="shared" si="3"/>
        <v>0</v>
      </c>
    </row>
    <row r="30" spans="2:11" ht="12.75">
      <c r="B30" s="23" t="s">
        <v>65</v>
      </c>
      <c r="C30" s="124">
        <v>35.3</v>
      </c>
      <c r="D30" s="125">
        <v>2.688266</v>
      </c>
      <c r="E30" s="134">
        <f t="shared" si="4"/>
        <v>7.615484419263457</v>
      </c>
      <c r="F30" s="158">
        <v>36</v>
      </c>
      <c r="G30" s="88"/>
      <c r="H30" s="88"/>
      <c r="I30" s="60" t="e">
        <f t="shared" si="1"/>
        <v>#DIV/0!</v>
      </c>
      <c r="J30" s="60">
        <f t="shared" si="2"/>
        <v>0</v>
      </c>
      <c r="K30" s="54">
        <f t="shared" si="3"/>
        <v>-2.688266</v>
      </c>
    </row>
    <row r="31" spans="2:11" ht="12.75">
      <c r="B31" s="23" t="s">
        <v>88</v>
      </c>
      <c r="C31" s="124"/>
      <c r="D31" s="117" t="s">
        <v>81</v>
      </c>
      <c r="E31" s="139" t="s">
        <v>81</v>
      </c>
      <c r="F31" s="158">
        <v>24.071418007000002</v>
      </c>
      <c r="G31" s="88"/>
      <c r="H31" s="88"/>
      <c r="I31" s="60" t="e">
        <f t="shared" si="1"/>
        <v>#DIV/0!</v>
      </c>
      <c r="J31" s="168" t="s">
        <v>81</v>
      </c>
      <c r="K31" s="139" t="s">
        <v>81</v>
      </c>
    </row>
    <row r="32" spans="2:11" ht="18" customHeight="1">
      <c r="B32" s="12" t="s">
        <v>66</v>
      </c>
      <c r="C32" s="122">
        <v>96.899028</v>
      </c>
      <c r="D32" s="123">
        <v>3.785482</v>
      </c>
      <c r="E32" s="133">
        <f>D32/C32*100</f>
        <v>3.9066253585123683</v>
      </c>
      <c r="F32" s="84">
        <v>95.074547039</v>
      </c>
      <c r="G32" s="162"/>
      <c r="H32" s="162"/>
      <c r="I32" s="58" t="e">
        <f t="shared" si="1"/>
        <v>#DIV/0!</v>
      </c>
      <c r="J32" s="58">
        <f t="shared" si="2"/>
        <v>0</v>
      </c>
      <c r="K32" s="53">
        <f t="shared" si="3"/>
        <v>-3.785482</v>
      </c>
    </row>
    <row r="33" spans="2:11" ht="13.5" customHeight="1">
      <c r="B33" s="36" t="s">
        <v>67</v>
      </c>
      <c r="C33" s="128"/>
      <c r="D33" s="129"/>
      <c r="E33" s="136"/>
      <c r="F33" s="159"/>
      <c r="G33" s="164"/>
      <c r="H33" s="165"/>
      <c r="I33" s="57"/>
      <c r="J33" s="57"/>
      <c r="K33" s="52"/>
    </row>
    <row r="34" spans="2:11" ht="13.5" customHeight="1">
      <c r="B34" s="36" t="s">
        <v>68</v>
      </c>
      <c r="C34" s="128">
        <v>11.959609</v>
      </c>
      <c r="D34" s="119" t="s">
        <v>81</v>
      </c>
      <c r="E34" s="140" t="s">
        <v>81</v>
      </c>
      <c r="F34" s="79">
        <v>9.604598967</v>
      </c>
      <c r="G34" s="164"/>
      <c r="H34" s="164"/>
      <c r="I34" s="61" t="e">
        <f aca="true" t="shared" si="5" ref="I34:I41">H34/G34*100</f>
        <v>#DIV/0!</v>
      </c>
      <c r="J34" s="157" t="s">
        <v>81</v>
      </c>
      <c r="K34" s="140" t="s">
        <v>81</v>
      </c>
    </row>
    <row r="35" spans="2:11" ht="13.5" customHeight="1">
      <c r="B35" s="36" t="s">
        <v>69</v>
      </c>
      <c r="C35" s="128">
        <v>7.432573</v>
      </c>
      <c r="D35" s="119" t="s">
        <v>81</v>
      </c>
      <c r="E35" s="140" t="s">
        <v>81</v>
      </c>
      <c r="F35" s="79">
        <v>3.001818506</v>
      </c>
      <c r="G35" s="88"/>
      <c r="H35" s="88"/>
      <c r="I35" s="61" t="e">
        <f t="shared" si="5"/>
        <v>#DIV/0!</v>
      </c>
      <c r="J35" s="157" t="s">
        <v>81</v>
      </c>
      <c r="K35" s="140" t="s">
        <v>81</v>
      </c>
    </row>
    <row r="36" spans="2:11" ht="13.5" customHeight="1">
      <c r="B36" s="23" t="s">
        <v>70</v>
      </c>
      <c r="C36" s="124">
        <v>25.160585</v>
      </c>
      <c r="D36" s="125">
        <v>1.93357363846</v>
      </c>
      <c r="E36" s="134">
        <f>D36/C36*100</f>
        <v>7.6849311669820075</v>
      </c>
      <c r="F36" s="79">
        <v>33.692947</v>
      </c>
      <c r="G36" s="88"/>
      <c r="H36" s="88"/>
      <c r="I36" s="61" t="e">
        <f t="shared" si="5"/>
        <v>#DIV/0!</v>
      </c>
      <c r="J36" s="61">
        <f>H36/D36*100</f>
        <v>0</v>
      </c>
      <c r="K36" s="55">
        <f aca="true" t="shared" si="6" ref="K36:K41">H36-D36</f>
        <v>-1.93357363846</v>
      </c>
    </row>
    <row r="37" spans="2:11" ht="13.5" customHeight="1">
      <c r="B37" s="23" t="s">
        <v>71</v>
      </c>
      <c r="C37" s="124">
        <v>25.160003</v>
      </c>
      <c r="D37" s="125">
        <v>1.25</v>
      </c>
      <c r="E37" s="134">
        <f>D37/C37*100</f>
        <v>4.968202905222229</v>
      </c>
      <c r="F37" s="79">
        <v>33.692947</v>
      </c>
      <c r="G37" s="88"/>
      <c r="H37" s="88"/>
      <c r="I37" s="61" t="e">
        <f t="shared" si="5"/>
        <v>#DIV/0!</v>
      </c>
      <c r="J37" s="61">
        <f>H37/D37*100</f>
        <v>0</v>
      </c>
      <c r="K37" s="55">
        <f t="shared" si="6"/>
        <v>-1.25</v>
      </c>
    </row>
    <row r="38" spans="2:11" ht="13.5" customHeight="1">
      <c r="B38" s="23" t="s">
        <v>72</v>
      </c>
      <c r="C38" s="124">
        <v>26.122241</v>
      </c>
      <c r="D38" s="117" t="s">
        <v>81</v>
      </c>
      <c r="E38" s="139" t="s">
        <v>81</v>
      </c>
      <c r="F38" s="79">
        <v>12.681141032</v>
      </c>
      <c r="G38" s="88"/>
      <c r="H38" s="88"/>
      <c r="I38" s="61" t="e">
        <f t="shared" si="5"/>
        <v>#DIV/0!</v>
      </c>
      <c r="J38" s="157" t="s">
        <v>81</v>
      </c>
      <c r="K38" s="140" t="s">
        <v>81</v>
      </c>
    </row>
    <row r="39" spans="2:11" ht="13.5" customHeight="1">
      <c r="B39" s="23" t="s">
        <v>73</v>
      </c>
      <c r="C39" s="124">
        <v>18.088918</v>
      </c>
      <c r="D39" s="117" t="s">
        <v>81</v>
      </c>
      <c r="E39" s="139" t="s">
        <v>81</v>
      </c>
      <c r="F39" s="79">
        <v>17.901713891</v>
      </c>
      <c r="G39" s="88"/>
      <c r="H39" s="88"/>
      <c r="I39" s="61" t="e">
        <f t="shared" si="5"/>
        <v>#DIV/0!</v>
      </c>
      <c r="J39" s="157" t="s">
        <v>81</v>
      </c>
      <c r="K39" s="140" t="s">
        <v>81</v>
      </c>
    </row>
    <row r="40" spans="2:11" ht="13.5" customHeight="1" thickBot="1">
      <c r="B40" s="36" t="s">
        <v>89</v>
      </c>
      <c r="C40" s="128">
        <f>C32-C34-C35-C36-C38-C39</f>
        <v>8.135102</v>
      </c>
      <c r="D40" s="119" t="s">
        <v>81</v>
      </c>
      <c r="E40" s="140" t="s">
        <v>81</v>
      </c>
      <c r="F40" s="79">
        <v>18.192327643000002</v>
      </c>
      <c r="G40" s="88"/>
      <c r="H40" s="88"/>
      <c r="I40" s="61" t="e">
        <f t="shared" si="5"/>
        <v>#DIV/0!</v>
      </c>
      <c r="J40" s="157" t="s">
        <v>81</v>
      </c>
      <c r="K40" s="140" t="s">
        <v>81</v>
      </c>
    </row>
    <row r="41" spans="2:11" ht="15.75" customHeight="1" thickBot="1">
      <c r="B41" s="37" t="s">
        <v>74</v>
      </c>
      <c r="C41" s="130">
        <f>'leden2013 příjmy'!C8-'leden2013 výdaje'!C9</f>
        <v>-105</v>
      </c>
      <c r="D41" s="131">
        <f>'leden2013 příjmy'!D8-'leden2013 výdaje'!D9</f>
        <v>20.99703000000001</v>
      </c>
      <c r="E41" s="137">
        <f>D41/C41*100</f>
        <v>-19.997171428571438</v>
      </c>
      <c r="F41" s="160">
        <v>-100</v>
      </c>
      <c r="G41" s="166"/>
      <c r="H41" s="166"/>
      <c r="I41" s="64" t="e">
        <f t="shared" si="5"/>
        <v>#DIV/0!</v>
      </c>
      <c r="J41" s="64">
        <f>H41/D41*100</f>
        <v>0</v>
      </c>
      <c r="K41" s="63">
        <f t="shared" si="6"/>
        <v>-20.99703000000001</v>
      </c>
    </row>
    <row r="42" spans="2:11" ht="12.75" customHeight="1">
      <c r="B42" s="147" t="s">
        <v>86</v>
      </c>
      <c r="C42" s="143"/>
      <c r="D42" s="143"/>
      <c r="E42" s="144"/>
      <c r="F42" s="145"/>
      <c r="G42" s="145"/>
      <c r="H42" s="145"/>
      <c r="I42" s="146"/>
      <c r="J42" s="146"/>
      <c r="K42" s="146"/>
    </row>
    <row r="43" spans="2:11" ht="12.75" customHeight="1">
      <c r="B43" s="147" t="s">
        <v>90</v>
      </c>
      <c r="C43" s="143"/>
      <c r="D43" s="143"/>
      <c r="E43" s="144"/>
      <c r="F43" s="145"/>
      <c r="G43" s="145"/>
      <c r="H43" s="145"/>
      <c r="I43" s="146"/>
      <c r="J43" s="146"/>
      <c r="K43" s="146"/>
    </row>
    <row r="44" spans="2:8" ht="12.75" customHeight="1">
      <c r="B44" s="29" t="s">
        <v>46</v>
      </c>
      <c r="C44" s="29"/>
      <c r="D44" s="29"/>
      <c r="E44" s="29"/>
      <c r="F44" s="38"/>
      <c r="G44" s="39"/>
      <c r="H44" s="39"/>
    </row>
    <row r="45" spans="2:8" ht="12.75" customHeight="1">
      <c r="B45" s="29" t="s">
        <v>92</v>
      </c>
      <c r="C45" s="29"/>
      <c r="D45" s="29"/>
      <c r="E45" s="29"/>
      <c r="F45" s="38"/>
      <c r="G45" s="39"/>
      <c r="H45" s="39"/>
    </row>
    <row r="46" spans="2:11" ht="12.75">
      <c r="B46" s="27" t="s">
        <v>91</v>
      </c>
      <c r="F46" s="40"/>
      <c r="K46" s="41"/>
    </row>
    <row r="48" spans="2:11" ht="12.75">
      <c r="B48" s="10"/>
      <c r="C48" s="10"/>
      <c r="D48" s="10"/>
      <c r="E48" s="10"/>
      <c r="H48" s="40"/>
      <c r="K48" s="41"/>
    </row>
  </sheetData>
  <sheetProtection/>
  <mergeCells count="3">
    <mergeCell ref="B2:H2"/>
    <mergeCell ref="D5:E5"/>
    <mergeCell ref="F5:K5"/>
  </mergeCells>
  <printOptions/>
  <pageMargins left="0.94" right="0.26" top="0.18" bottom="0.24" header="0.15" footer="0.25"/>
  <pageSetup fitToHeight="2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11"/>
  <sheetViews>
    <sheetView showGridLines="0" workbookViewId="0" topLeftCell="A1">
      <selection activeCell="C17" sqref="C17"/>
    </sheetView>
  </sheetViews>
  <sheetFormatPr defaultColWidth="9.140625" defaultRowHeight="12.75"/>
  <cols>
    <col min="1" max="1" width="12.28125" style="0" customWidth="1"/>
    <col min="3" max="3" width="12.57421875" style="0" customWidth="1"/>
    <col min="4" max="17" width="6.421875" style="0" customWidth="1"/>
  </cols>
  <sheetData>
    <row r="3" spans="3:17" ht="13.5" thickBot="1">
      <c r="C3" s="314" t="s">
        <v>137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3:17" ht="13.5" thickBot="1">
      <c r="C4" s="178" t="s">
        <v>139</v>
      </c>
      <c r="D4" s="179">
        <v>2000</v>
      </c>
      <c r="E4" s="179">
        <v>2001</v>
      </c>
      <c r="F4" s="179">
        <v>2002</v>
      </c>
      <c r="G4" s="179">
        <v>2003</v>
      </c>
      <c r="H4" s="179">
        <v>2004</v>
      </c>
      <c r="I4" s="179">
        <v>2005</v>
      </c>
      <c r="J4" s="180">
        <v>2006</v>
      </c>
      <c r="K4" s="179">
        <v>2007</v>
      </c>
      <c r="L4" s="179">
        <v>2008</v>
      </c>
      <c r="M4" s="179">
        <v>2009</v>
      </c>
      <c r="N4" s="179">
        <v>2010</v>
      </c>
      <c r="O4" s="179">
        <v>2011</v>
      </c>
      <c r="P4" s="179">
        <v>2012</v>
      </c>
      <c r="Q4" s="181">
        <v>2013</v>
      </c>
    </row>
    <row r="5" spans="3:17" ht="13.5" thickBot="1">
      <c r="C5" s="182" t="s">
        <v>138</v>
      </c>
      <c r="D5" s="184">
        <v>-12367</v>
      </c>
      <c r="E5" s="183">
        <v>-25565</v>
      </c>
      <c r="F5" s="183">
        <v>-32956</v>
      </c>
      <c r="G5" s="183">
        <v>-71885</v>
      </c>
      <c r="H5" s="183">
        <v>-50687</v>
      </c>
      <c r="I5" s="184">
        <v>10008</v>
      </c>
      <c r="J5" s="183">
        <v>-6440.156000000075</v>
      </c>
      <c r="K5" s="184">
        <v>22226.023999999976</v>
      </c>
      <c r="L5" s="184">
        <v>5318.488999999943</v>
      </c>
      <c r="M5" s="184">
        <v>-89577.60200000007</v>
      </c>
      <c r="N5" s="184">
        <v>-78672.93499999994</v>
      </c>
      <c r="O5" s="184">
        <v>-87274.98600000003</v>
      </c>
      <c r="P5" s="184">
        <v>-67021.83900000011</v>
      </c>
      <c r="Q5" s="185">
        <v>-36212.572014269994</v>
      </c>
    </row>
    <row r="11" ht="12.75">
      <c r="A11" t="s">
        <v>173</v>
      </c>
    </row>
  </sheetData>
  <sheetProtection/>
  <mergeCells count="1">
    <mergeCell ref="C3:Q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1"/>
  <sheetViews>
    <sheetView showGridLines="0" workbookViewId="0" topLeftCell="A1">
      <selection activeCell="E36" sqref="E36"/>
    </sheetView>
  </sheetViews>
  <sheetFormatPr defaultColWidth="9.140625" defaultRowHeight="12.75"/>
  <cols>
    <col min="3" max="3" width="18.421875" style="0" customWidth="1"/>
  </cols>
  <sheetData>
    <row r="4" ht="12.75">
      <c r="K4" t="s">
        <v>101</v>
      </c>
    </row>
    <row r="6" spans="3:11" ht="12.75">
      <c r="C6" s="284"/>
      <c r="D6" s="285" t="s">
        <v>79</v>
      </c>
      <c r="E6" s="285" t="s">
        <v>146</v>
      </c>
      <c r="F6" s="285" t="s">
        <v>142</v>
      </c>
      <c r="G6" s="285" t="s">
        <v>147</v>
      </c>
      <c r="H6" s="285" t="s">
        <v>148</v>
      </c>
      <c r="I6" s="285" t="s">
        <v>149</v>
      </c>
      <c r="J6" s="285" t="s">
        <v>150</v>
      </c>
      <c r="K6" s="285" t="s">
        <v>151</v>
      </c>
    </row>
    <row r="7" spans="3:11" ht="12.75">
      <c r="C7" s="286" t="s">
        <v>152</v>
      </c>
      <c r="D7" s="287">
        <v>32.620983</v>
      </c>
      <c r="E7" s="287">
        <v>-3.44371</v>
      </c>
      <c r="F7" s="287">
        <v>12.843466000000001</v>
      </c>
      <c r="G7" s="287">
        <v>30.409528000000005</v>
      </c>
      <c r="H7" s="287">
        <v>3.229103999999992</v>
      </c>
      <c r="I7" s="287">
        <v>16.484697</v>
      </c>
      <c r="J7" s="288">
        <v>30.460891000000004</v>
      </c>
      <c r="K7" s="288">
        <v>4.867362999999997</v>
      </c>
    </row>
    <row r="8" spans="3:11" ht="12.75">
      <c r="C8" s="286" t="s">
        <v>153</v>
      </c>
      <c r="D8" s="289">
        <v>34.555259</v>
      </c>
      <c r="E8" s="289">
        <v>4.810444000000003</v>
      </c>
      <c r="F8" s="289">
        <v>13.008051</v>
      </c>
      <c r="G8" s="289">
        <v>22.32316009444001</v>
      </c>
      <c r="H8" s="287">
        <v>14.392486957199997</v>
      </c>
      <c r="I8" s="287">
        <v>15.152575994669998</v>
      </c>
      <c r="J8" s="288">
        <v>22.823160441679992</v>
      </c>
      <c r="K8" s="288">
        <v>14.751644333100018</v>
      </c>
    </row>
    <row r="31" ht="12.75">
      <c r="A31" t="s">
        <v>173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O97"/>
  <sheetViews>
    <sheetView showGridLines="0" tabSelected="1" workbookViewId="0" topLeftCell="A1">
      <selection activeCell="J37" sqref="J37"/>
    </sheetView>
  </sheetViews>
  <sheetFormatPr defaultColWidth="9.140625" defaultRowHeight="12.75"/>
  <cols>
    <col min="1" max="1" width="2.57421875" style="1" customWidth="1"/>
    <col min="2" max="2" width="53.00390625" style="1" customWidth="1"/>
    <col min="3" max="3" width="10.00390625" style="1" bestFit="1" customWidth="1"/>
    <col min="4" max="4" width="8.140625" style="1" customWidth="1"/>
    <col min="5" max="5" width="9.8515625" style="1" customWidth="1"/>
    <col min="6" max="6" width="9.8515625" style="40" customWidth="1"/>
    <col min="7" max="7" width="10.00390625" style="1" bestFit="1" customWidth="1"/>
    <col min="8" max="8" width="7.57421875" style="1" customWidth="1"/>
    <col min="9" max="10" width="9.8515625" style="1" customWidth="1"/>
    <col min="11" max="11" width="18.7109375" style="1" customWidth="1"/>
    <col min="12" max="12" width="15.421875" style="1" customWidth="1"/>
    <col min="13" max="13" width="17.00390625" style="1" customWidth="1"/>
    <col min="14" max="14" width="18.00390625" style="1" customWidth="1"/>
    <col min="15" max="16384" width="9.140625" style="1" customWidth="1"/>
  </cols>
  <sheetData>
    <row r="1" ht="19.5" customHeight="1"/>
    <row r="2" spans="2:10" ht="18">
      <c r="B2" s="320" t="s">
        <v>82</v>
      </c>
      <c r="C2" s="320"/>
      <c r="D2" s="320"/>
      <c r="E2" s="320"/>
      <c r="F2" s="320"/>
      <c r="G2" s="320"/>
      <c r="H2" s="10"/>
      <c r="I2" s="10"/>
      <c r="J2" s="10"/>
    </row>
    <row r="3" spans="2:10" ht="13.5" thickBot="1">
      <c r="B3" s="325" t="s">
        <v>101</v>
      </c>
      <c r="C3" s="325"/>
      <c r="D3" s="325"/>
      <c r="E3" s="325"/>
      <c r="F3" s="325"/>
      <c r="G3" s="325"/>
      <c r="H3" s="325"/>
      <c r="I3" s="325"/>
      <c r="J3" s="325"/>
    </row>
    <row r="4" spans="2:10" ht="12.75">
      <c r="B4" s="315" t="s">
        <v>164</v>
      </c>
      <c r="C4" s="321">
        <v>2012</v>
      </c>
      <c r="D4" s="322"/>
      <c r="E4" s="323" t="s">
        <v>75</v>
      </c>
      <c r="F4" s="323"/>
      <c r="G4" s="323"/>
      <c r="H4" s="323"/>
      <c r="I4" s="323"/>
      <c r="J4" s="322"/>
    </row>
    <row r="5" spans="2:10" ht="39" thickBot="1">
      <c r="B5" s="316"/>
      <c r="C5" s="301" t="s">
        <v>158</v>
      </c>
      <c r="D5" s="301" t="s">
        <v>155</v>
      </c>
      <c r="E5" s="301" t="s">
        <v>156</v>
      </c>
      <c r="F5" s="301" t="s">
        <v>157</v>
      </c>
      <c r="G5" s="301" t="s">
        <v>158</v>
      </c>
      <c r="H5" s="301" t="s">
        <v>155</v>
      </c>
      <c r="I5" s="301" t="s">
        <v>159</v>
      </c>
      <c r="J5" s="301" t="s">
        <v>161</v>
      </c>
    </row>
    <row r="6" spans="2:10" ht="13.5" customHeight="1" thickBot="1">
      <c r="B6" s="317"/>
      <c r="C6" s="201">
        <v>1</v>
      </c>
      <c r="D6" s="172">
        <v>2</v>
      </c>
      <c r="E6" s="44" t="s">
        <v>103</v>
      </c>
      <c r="F6" s="44" t="s">
        <v>104</v>
      </c>
      <c r="G6" s="44" t="s">
        <v>105</v>
      </c>
      <c r="H6" s="173" t="s">
        <v>106</v>
      </c>
      <c r="I6" s="173" t="s">
        <v>107</v>
      </c>
      <c r="J6" s="174" t="s">
        <v>108</v>
      </c>
    </row>
    <row r="7" spans="2:13" ht="20.25" customHeight="1">
      <c r="B7" s="239" t="s">
        <v>6</v>
      </c>
      <c r="C7" s="202">
        <v>665.1204469999999</v>
      </c>
      <c r="D7" s="108">
        <v>61.17906808739077</v>
      </c>
      <c r="E7" s="67">
        <v>1080.7676029999998</v>
      </c>
      <c r="F7" s="67">
        <v>1084.031435461</v>
      </c>
      <c r="G7" s="67">
        <v>703.4863618093999</v>
      </c>
      <c r="H7" s="228">
        <v>64.89538391571017</v>
      </c>
      <c r="I7" s="228">
        <v>105.76826573028208</v>
      </c>
      <c r="J7" s="204">
        <v>38.36591480940001</v>
      </c>
      <c r="K7" s="270"/>
      <c r="L7" s="138"/>
      <c r="M7" s="40"/>
    </row>
    <row r="8" spans="2:12" ht="12.75">
      <c r="B8" s="19" t="s">
        <v>7</v>
      </c>
      <c r="C8" s="79"/>
      <c r="D8" s="80"/>
      <c r="E8" s="70"/>
      <c r="F8" s="70"/>
      <c r="G8" s="72"/>
      <c r="H8" s="193"/>
      <c r="I8" s="193"/>
      <c r="J8" s="205"/>
      <c r="K8" s="271"/>
      <c r="L8" s="138"/>
    </row>
    <row r="9" spans="2:13" ht="18" customHeight="1">
      <c r="B9" s="22" t="s">
        <v>8</v>
      </c>
      <c r="C9" s="84">
        <v>589.6735639999999</v>
      </c>
      <c r="D9" s="109">
        <v>62.363841373321094</v>
      </c>
      <c r="E9" s="74">
        <v>931.999453</v>
      </c>
      <c r="F9" s="75">
        <v>931.999453</v>
      </c>
      <c r="G9" s="75">
        <v>588.6193088935499</v>
      </c>
      <c r="H9" s="190">
        <v>63.15661527470338</v>
      </c>
      <c r="I9" s="190">
        <v>99.82121377473689</v>
      </c>
      <c r="J9" s="191">
        <v>-1.0542551064500003</v>
      </c>
      <c r="K9" s="272"/>
      <c r="L9" s="138"/>
      <c r="M9" s="40"/>
    </row>
    <row r="10" spans="2:13" ht="18" customHeight="1">
      <c r="B10" s="227" t="s">
        <v>9</v>
      </c>
      <c r="C10" s="98">
        <v>342.237757</v>
      </c>
      <c r="D10" s="110">
        <v>60.9480852724722</v>
      </c>
      <c r="E10" s="76">
        <v>554.227414</v>
      </c>
      <c r="F10" s="76">
        <v>554.227414</v>
      </c>
      <c r="G10" s="76">
        <v>342.44544379280995</v>
      </c>
      <c r="H10" s="226">
        <v>61.787893406660324</v>
      </c>
      <c r="I10" s="226">
        <v>100.0606849444756</v>
      </c>
      <c r="J10" s="225">
        <v>0.20768679280996594</v>
      </c>
      <c r="K10" s="273"/>
      <c r="L10" s="138"/>
      <c r="M10" s="40"/>
    </row>
    <row r="11" spans="2:12" ht="12.75">
      <c r="B11" s="19" t="s">
        <v>10</v>
      </c>
      <c r="C11" s="79"/>
      <c r="D11" s="80"/>
      <c r="E11" s="70"/>
      <c r="F11" s="70"/>
      <c r="G11" s="72"/>
      <c r="H11" s="188"/>
      <c r="I11" s="188"/>
      <c r="J11" s="80"/>
      <c r="K11" s="271"/>
      <c r="L11" s="138"/>
    </row>
    <row r="12" spans="2:13" ht="12.75">
      <c r="B12" s="19" t="s">
        <v>11</v>
      </c>
      <c r="C12" s="79">
        <v>127.472322</v>
      </c>
      <c r="D12" s="111">
        <v>57.52361101083034</v>
      </c>
      <c r="E12" s="70">
        <v>212</v>
      </c>
      <c r="F12" s="70">
        <v>212</v>
      </c>
      <c r="G12" s="72">
        <v>141.81678212675</v>
      </c>
      <c r="H12" s="188">
        <v>66.89470855035378</v>
      </c>
      <c r="I12" s="188">
        <v>111.2529997898289</v>
      </c>
      <c r="J12" s="80">
        <v>14.344460126750008</v>
      </c>
      <c r="K12" s="271"/>
      <c r="L12" s="138"/>
      <c r="M12" s="40"/>
    </row>
    <row r="13" spans="2:13" ht="12.75">
      <c r="B13" s="224" t="s">
        <v>12</v>
      </c>
      <c r="C13" s="79">
        <v>89.656226</v>
      </c>
      <c r="D13" s="111">
        <v>63.00507800421644</v>
      </c>
      <c r="E13" s="70">
        <v>142.2</v>
      </c>
      <c r="F13" s="70">
        <v>142.2</v>
      </c>
      <c r="G13" s="70">
        <v>84.74776082256</v>
      </c>
      <c r="H13" s="188">
        <v>59.59758145046413</v>
      </c>
      <c r="I13" s="188">
        <v>94.52523779281094</v>
      </c>
      <c r="J13" s="80">
        <v>-4.908465177440007</v>
      </c>
      <c r="K13" s="274"/>
      <c r="L13" s="138"/>
      <c r="M13" s="283"/>
    </row>
    <row r="14" spans="2:13" ht="12.75">
      <c r="B14" s="15" t="s">
        <v>13</v>
      </c>
      <c r="C14" s="79">
        <v>46.090474</v>
      </c>
      <c r="D14" s="111">
        <v>61.04698543046357</v>
      </c>
      <c r="E14" s="70">
        <v>73.3</v>
      </c>
      <c r="F14" s="70">
        <v>73.3</v>
      </c>
      <c r="G14" s="70">
        <v>43.815198042489996</v>
      </c>
      <c r="H14" s="188">
        <v>59.77516786151432</v>
      </c>
      <c r="I14" s="188">
        <v>95.06345723953716</v>
      </c>
      <c r="J14" s="80">
        <v>-2.2752759575100043</v>
      </c>
      <c r="K14" s="274"/>
      <c r="L14" s="138"/>
      <c r="M14" s="40"/>
    </row>
    <row r="15" spans="2:12" ht="12.75">
      <c r="B15" s="16" t="s">
        <v>14</v>
      </c>
      <c r="C15" s="79">
        <v>29.722706</v>
      </c>
      <c r="D15" s="111">
        <v>63.10553290870487</v>
      </c>
      <c r="E15" s="70">
        <v>47.8</v>
      </c>
      <c r="F15" s="70">
        <v>47.8</v>
      </c>
      <c r="G15" s="70">
        <v>28.271263547540002</v>
      </c>
      <c r="H15" s="188">
        <v>59.14490281912135</v>
      </c>
      <c r="I15" s="188">
        <v>95.11672169936345</v>
      </c>
      <c r="J15" s="80">
        <v>-1.4514424524599967</v>
      </c>
      <c r="K15" s="274"/>
      <c r="L15" s="138"/>
    </row>
    <row r="16" spans="2:13" ht="12.75">
      <c r="B16" s="16" t="s">
        <v>15</v>
      </c>
      <c r="C16" s="79">
        <v>3.985907</v>
      </c>
      <c r="D16" s="111">
        <v>94.90254761904762</v>
      </c>
      <c r="E16" s="70">
        <v>6.5</v>
      </c>
      <c r="F16" s="70">
        <v>6.5</v>
      </c>
      <c r="G16" s="70">
        <v>3.250211651</v>
      </c>
      <c r="H16" s="188">
        <v>50.00325616923077</v>
      </c>
      <c r="I16" s="188">
        <v>81.54258619180025</v>
      </c>
      <c r="J16" s="80">
        <v>-0.7356953490000002</v>
      </c>
      <c r="K16" s="274"/>
      <c r="L16" s="138"/>
      <c r="M16" s="107"/>
    </row>
    <row r="17" spans="2:12" ht="12.75">
      <c r="B17" s="19" t="s">
        <v>16</v>
      </c>
      <c r="C17" s="79">
        <v>53.77877</v>
      </c>
      <c r="D17" s="111">
        <v>62.82566588785047</v>
      </c>
      <c r="E17" s="70">
        <v>84.3</v>
      </c>
      <c r="F17" s="70">
        <v>84.3</v>
      </c>
      <c r="G17" s="70">
        <v>45.742107033829996</v>
      </c>
      <c r="H17" s="188">
        <v>54.261099684258596</v>
      </c>
      <c r="I17" s="188">
        <v>85.0560677267814</v>
      </c>
      <c r="J17" s="80">
        <v>-8.036662966170006</v>
      </c>
      <c r="K17" s="274"/>
      <c r="L17" s="138"/>
    </row>
    <row r="18" spans="2:13" ht="12.75">
      <c r="B18" s="19" t="s">
        <v>17</v>
      </c>
      <c r="C18" s="79">
        <v>57.776775</v>
      </c>
      <c r="D18" s="111">
        <v>62.80084239130434</v>
      </c>
      <c r="E18" s="70">
        <v>98.1</v>
      </c>
      <c r="F18" s="70">
        <v>98.1</v>
      </c>
      <c r="G18" s="70">
        <v>58.45098065497</v>
      </c>
      <c r="H18" s="188">
        <v>59.583058771630995</v>
      </c>
      <c r="I18" s="188">
        <v>101.16691465553419</v>
      </c>
      <c r="J18" s="80">
        <v>0.6742056549700024</v>
      </c>
      <c r="K18" s="274"/>
      <c r="L18" s="138"/>
      <c r="M18" s="40"/>
    </row>
    <row r="19" spans="2:13" ht="12.75">
      <c r="B19" s="19" t="s">
        <v>18</v>
      </c>
      <c r="C19" s="79">
        <v>6.548859</v>
      </c>
      <c r="D19" s="111">
        <v>72.7651</v>
      </c>
      <c r="E19" s="70">
        <v>9</v>
      </c>
      <c r="F19" s="70">
        <v>9</v>
      </c>
      <c r="G19" s="70">
        <v>5.852901698449998</v>
      </c>
      <c r="H19" s="188">
        <v>65.03224109388887</v>
      </c>
      <c r="I19" s="188">
        <v>89.37284645233618</v>
      </c>
      <c r="J19" s="80">
        <v>-0.6959573015500018</v>
      </c>
      <c r="K19" s="274"/>
      <c r="L19" s="138"/>
      <c r="M19" s="40"/>
    </row>
    <row r="20" spans="2:13" ht="12.75">
      <c r="B20" s="241" t="s">
        <v>19</v>
      </c>
      <c r="C20" s="79">
        <v>52.186962</v>
      </c>
      <c r="D20" s="111">
        <v>64.9899900373599</v>
      </c>
      <c r="E20" s="70">
        <v>86.4</v>
      </c>
      <c r="F20" s="70">
        <v>86.4</v>
      </c>
      <c r="G20" s="70">
        <v>54.24724317324001</v>
      </c>
      <c r="H20" s="188">
        <v>62.78616108013889</v>
      </c>
      <c r="I20" s="188">
        <v>103.94788486296636</v>
      </c>
      <c r="J20" s="80">
        <v>2.060281173240007</v>
      </c>
      <c r="K20" s="274"/>
      <c r="L20" s="138"/>
      <c r="M20" s="40"/>
    </row>
    <row r="21" spans="2:12" ht="12.75">
      <c r="B21" s="241" t="s">
        <v>20</v>
      </c>
      <c r="C21" s="79">
        <v>-0.959046</v>
      </c>
      <c r="D21" s="111">
        <v>-35.520222222222216</v>
      </c>
      <c r="E21" s="70">
        <v>2.7</v>
      </c>
      <c r="F21" s="70">
        <v>2.7</v>
      </c>
      <c r="G21" s="70">
        <v>-1.64916421672</v>
      </c>
      <c r="H21" s="188">
        <v>-61.08015617481482</v>
      </c>
      <c r="I21" s="188">
        <v>171.95882332234325</v>
      </c>
      <c r="J21" s="80">
        <v>-0.6901182167200001</v>
      </c>
      <c r="K21" s="274"/>
      <c r="L21" s="138"/>
    </row>
    <row r="22" spans="2:12" ht="12.75">
      <c r="B22" s="19" t="s">
        <v>21</v>
      </c>
      <c r="C22" s="79">
        <v>1.781757</v>
      </c>
      <c r="D22" s="111">
        <v>74.46033965566382</v>
      </c>
      <c r="E22" s="70">
        <v>1.289667</v>
      </c>
      <c r="F22" s="70">
        <v>1.289667</v>
      </c>
      <c r="G22" s="70">
        <v>0.8323503609199999</v>
      </c>
      <c r="H22" s="188">
        <v>64.53994410340033</v>
      </c>
      <c r="I22" s="188">
        <v>46.71514470940762</v>
      </c>
      <c r="J22" s="80">
        <v>-0.9494066390800001</v>
      </c>
      <c r="K22" s="274"/>
      <c r="L22" s="138"/>
    </row>
    <row r="23" spans="2:12" ht="12.75">
      <c r="B23" s="19" t="s">
        <v>22</v>
      </c>
      <c r="C23" s="79">
        <v>7.901623</v>
      </c>
      <c r="D23" s="111">
        <v>64.76740163934427</v>
      </c>
      <c r="E23" s="70">
        <v>9.7</v>
      </c>
      <c r="F23" s="70">
        <v>9.7</v>
      </c>
      <c r="G23" s="70">
        <v>5.7616496890399995</v>
      </c>
      <c r="H23" s="188">
        <v>59.398450402474225</v>
      </c>
      <c r="I23" s="188">
        <v>72.91729419436994</v>
      </c>
      <c r="J23" s="80">
        <v>-2.1399733109600003</v>
      </c>
      <c r="K23" s="274"/>
      <c r="L23" s="138"/>
    </row>
    <row r="24" spans="2:12" ht="12.75">
      <c r="B24" s="19" t="s">
        <v>23</v>
      </c>
      <c r="C24" s="79">
        <v>0.041018</v>
      </c>
      <c r="D24" s="111">
        <v>41.018</v>
      </c>
      <c r="E24" s="70">
        <v>0.1</v>
      </c>
      <c r="F24" s="70">
        <v>0.1</v>
      </c>
      <c r="G24" s="70">
        <v>0.0419214767</v>
      </c>
      <c r="H24" s="188">
        <v>41.9214767</v>
      </c>
      <c r="I24" s="188">
        <v>102.20263469696232</v>
      </c>
      <c r="J24" s="80">
        <v>0.0009034767000000027</v>
      </c>
      <c r="K24" s="274"/>
      <c r="L24" s="138"/>
    </row>
    <row r="25" spans="2:12" ht="12.75">
      <c r="B25" s="241" t="s">
        <v>24</v>
      </c>
      <c r="C25" s="79">
        <v>2.865869</v>
      </c>
      <c r="D25" s="111">
        <v>62.30150000000001</v>
      </c>
      <c r="E25" s="70">
        <v>0.3</v>
      </c>
      <c r="F25" s="70">
        <v>0.3</v>
      </c>
      <c r="G25" s="70">
        <v>0.06978333711</v>
      </c>
      <c r="H25" s="188">
        <v>23.26111237</v>
      </c>
      <c r="I25" s="188">
        <v>2.434980004668741</v>
      </c>
      <c r="J25" s="80">
        <v>-2.79608566289</v>
      </c>
      <c r="K25" s="274"/>
      <c r="L25" s="138"/>
    </row>
    <row r="26" spans="2:12" ht="12.75">
      <c r="B26" s="241" t="s">
        <v>25</v>
      </c>
      <c r="C26" s="79">
        <v>4.994736</v>
      </c>
      <c r="D26" s="111">
        <v>66.59647999999999</v>
      </c>
      <c r="E26" s="70">
        <v>9.3</v>
      </c>
      <c r="F26" s="70">
        <v>9.3</v>
      </c>
      <c r="G26" s="70">
        <v>5.649944875229999</v>
      </c>
      <c r="H26" s="188">
        <v>60.75209543258063</v>
      </c>
      <c r="I26" s="188">
        <v>113.11798812249536</v>
      </c>
      <c r="J26" s="80">
        <v>0.6552088752299996</v>
      </c>
      <c r="K26" s="274"/>
      <c r="L26" s="138"/>
    </row>
    <row r="27" spans="2:12" ht="12.75">
      <c r="B27" s="19" t="s">
        <v>26</v>
      </c>
      <c r="C27" s="79">
        <v>1.02512</v>
      </c>
      <c r="D27" s="111">
        <v>73.22285714285715</v>
      </c>
      <c r="E27" s="70">
        <v>1.41</v>
      </c>
      <c r="F27" s="70">
        <v>1.41</v>
      </c>
      <c r="G27" s="70">
        <v>0.902519645</v>
      </c>
      <c r="H27" s="188">
        <v>64.00848546099292</v>
      </c>
      <c r="I27" s="188">
        <v>88.04038990557204</v>
      </c>
      <c r="J27" s="80">
        <v>-0.122600355</v>
      </c>
      <c r="K27" s="274"/>
      <c r="L27" s="138"/>
    </row>
    <row r="28" spans="2:12" ht="12.75">
      <c r="B28" s="19" t="s">
        <v>27</v>
      </c>
      <c r="C28" s="79">
        <v>0.105007</v>
      </c>
      <c r="D28" s="111">
        <v>6.176882352941177</v>
      </c>
      <c r="E28" s="70">
        <v>0.2</v>
      </c>
      <c r="F28" s="70">
        <v>0.2</v>
      </c>
      <c r="G28" s="70">
        <v>0.176536139</v>
      </c>
      <c r="H28" s="188">
        <v>88.2680695</v>
      </c>
      <c r="I28" s="188">
        <v>168.11844829392325</v>
      </c>
      <c r="J28" s="80">
        <v>0.071529139</v>
      </c>
      <c r="K28" s="274"/>
      <c r="L28" s="138"/>
    </row>
    <row r="29" spans="2:12" ht="12.75">
      <c r="B29" s="20" t="s">
        <v>28</v>
      </c>
      <c r="C29" s="79">
        <v>1.219851</v>
      </c>
      <c r="D29" s="116" t="s">
        <v>81</v>
      </c>
      <c r="E29" s="70">
        <v>2.6</v>
      </c>
      <c r="F29" s="70">
        <v>2.6</v>
      </c>
      <c r="G29" s="70">
        <v>2.02376020711</v>
      </c>
      <c r="H29" s="188">
        <v>77.8369310426923</v>
      </c>
      <c r="I29" s="188">
        <v>165.90224602103044</v>
      </c>
      <c r="J29" s="80">
        <v>0.80390920711</v>
      </c>
      <c r="K29" s="274"/>
      <c r="L29" s="138"/>
    </row>
    <row r="30" spans="2:12" ht="12.75">
      <c r="B30" s="19" t="s">
        <v>141</v>
      </c>
      <c r="C30" s="79">
        <v>1.5203059999999542</v>
      </c>
      <c r="D30" s="111">
        <v>65.2351855824935</v>
      </c>
      <c r="E30" s="70">
        <v>2.427746999999972</v>
      </c>
      <c r="F30" s="70">
        <v>2.427746999999972</v>
      </c>
      <c r="G30" s="70">
        <v>1.990997113629946</v>
      </c>
      <c r="H30" s="188">
        <v>82.0100740987413</v>
      </c>
      <c r="I30" s="188">
        <v>130.96028783876443</v>
      </c>
      <c r="J30" s="80">
        <v>0.47069111362999183</v>
      </c>
      <c r="K30" s="271"/>
      <c r="L30" s="138"/>
    </row>
    <row r="31" spans="2:13" s="21" customFormat="1" ht="18" customHeight="1">
      <c r="B31" s="227" t="s">
        <v>30</v>
      </c>
      <c r="C31" s="103">
        <v>247.435807</v>
      </c>
      <c r="D31" s="112">
        <v>64.43402569193549</v>
      </c>
      <c r="E31" s="81">
        <v>377.772039</v>
      </c>
      <c r="F31" s="83">
        <v>377.772039</v>
      </c>
      <c r="G31" s="83">
        <v>246.17386510074</v>
      </c>
      <c r="H31" s="226">
        <v>65.16466008241018</v>
      </c>
      <c r="I31" s="226">
        <v>99.48999220664129</v>
      </c>
      <c r="J31" s="225">
        <v>-1.261941899260023</v>
      </c>
      <c r="K31" s="275"/>
      <c r="L31" s="138"/>
      <c r="M31" s="167"/>
    </row>
    <row r="32" spans="2:13" ht="12.75">
      <c r="B32" s="19" t="s">
        <v>31</v>
      </c>
      <c r="C32" s="79">
        <v>219.94294</v>
      </c>
      <c r="D32" s="111">
        <v>64.43402200489993</v>
      </c>
      <c r="E32" s="34">
        <v>337.241126</v>
      </c>
      <c r="F32" s="72">
        <v>337.241126</v>
      </c>
      <c r="G32" s="72">
        <v>218.891499346352</v>
      </c>
      <c r="H32" s="188">
        <v>64.90652606418827</v>
      </c>
      <c r="I32" s="188">
        <v>99.52194844096928</v>
      </c>
      <c r="J32" s="80">
        <v>-1.051440653648001</v>
      </c>
      <c r="K32" s="271"/>
      <c r="L32" s="138"/>
      <c r="M32" s="40"/>
    </row>
    <row r="33" spans="2:13" ht="18" customHeight="1">
      <c r="B33" s="22" t="s">
        <v>32</v>
      </c>
      <c r="C33" s="84">
        <v>75.446883</v>
      </c>
      <c r="D33" s="109">
        <v>53.26952216121567</v>
      </c>
      <c r="E33" s="74">
        <v>148.76815</v>
      </c>
      <c r="F33" s="86">
        <v>152.031982461</v>
      </c>
      <c r="G33" s="86">
        <v>114.86705291585001</v>
      </c>
      <c r="H33" s="190">
        <v>75.55453205072575</v>
      </c>
      <c r="I33" s="190">
        <v>152.24890459139314</v>
      </c>
      <c r="J33" s="191">
        <v>39.42016991585001</v>
      </c>
      <c r="K33" s="272"/>
      <c r="L33" s="138"/>
      <c r="M33" s="40"/>
    </row>
    <row r="34" spans="2:15" ht="12.75">
      <c r="B34" s="19" t="s">
        <v>10</v>
      </c>
      <c r="C34" s="79"/>
      <c r="D34" s="80"/>
      <c r="E34" s="70"/>
      <c r="F34" s="70"/>
      <c r="G34" s="72"/>
      <c r="H34" s="188"/>
      <c r="I34" s="188"/>
      <c r="J34" s="80"/>
      <c r="K34" s="249"/>
      <c r="L34" s="138"/>
      <c r="N34" s="248"/>
      <c r="O34" s="249"/>
    </row>
    <row r="35" spans="2:15" ht="12.75">
      <c r="B35" s="24" t="s">
        <v>33</v>
      </c>
      <c r="C35" s="99">
        <v>59.985679000000005</v>
      </c>
      <c r="D35" s="113">
        <v>53.064445205452316</v>
      </c>
      <c r="E35" s="87">
        <v>126.41268799999999</v>
      </c>
      <c r="F35" s="89">
        <v>129.676520461</v>
      </c>
      <c r="G35" s="89">
        <v>96.97780449448001</v>
      </c>
      <c r="H35" s="195">
        <v>74.78439747590693</v>
      </c>
      <c r="I35" s="195">
        <v>161.66826167705796</v>
      </c>
      <c r="J35" s="197">
        <v>36.99212549448001</v>
      </c>
      <c r="K35" s="276"/>
      <c r="L35" s="138"/>
      <c r="N35" s="247"/>
      <c r="O35" s="249"/>
    </row>
    <row r="36" spans="2:15" ht="12.75">
      <c r="B36" s="24" t="s">
        <v>140</v>
      </c>
      <c r="C36" s="99">
        <v>49.272018</v>
      </c>
      <c r="D36" s="113">
        <v>47.36286222558767</v>
      </c>
      <c r="E36" s="87">
        <v>100.038331</v>
      </c>
      <c r="F36" s="89">
        <v>103.302163461</v>
      </c>
      <c r="G36" s="89">
        <v>82.14619719360998</v>
      </c>
      <c r="H36" s="195">
        <v>79.52030668227282</v>
      </c>
      <c r="I36" s="195">
        <v>166.71977428164192</v>
      </c>
      <c r="J36" s="197">
        <v>32.874179193609976</v>
      </c>
      <c r="K36" s="260"/>
      <c r="L36" s="138"/>
      <c r="N36" s="247"/>
      <c r="O36" s="249"/>
    </row>
    <row r="37" spans="2:15" ht="12.75">
      <c r="B37" s="25" t="s">
        <v>35</v>
      </c>
      <c r="C37" s="99">
        <v>0.090245</v>
      </c>
      <c r="D37" s="113">
        <v>8.625835450085665</v>
      </c>
      <c r="E37" s="87">
        <v>1.056125</v>
      </c>
      <c r="F37" s="89">
        <v>1.0562529999999999</v>
      </c>
      <c r="G37" s="89">
        <v>0.23448250785</v>
      </c>
      <c r="H37" s="195">
        <v>22.19946431868123</v>
      </c>
      <c r="I37" s="195">
        <v>259.82880807800984</v>
      </c>
      <c r="J37" s="197">
        <v>0.14423750785</v>
      </c>
      <c r="K37" s="276"/>
      <c r="L37" s="138"/>
      <c r="N37" s="247"/>
      <c r="O37" s="249"/>
    </row>
    <row r="38" spans="2:15" ht="12.75">
      <c r="B38" s="25" t="s">
        <v>36</v>
      </c>
      <c r="C38" s="99">
        <v>0.994521</v>
      </c>
      <c r="D38" s="113">
        <v>152.00031166665715</v>
      </c>
      <c r="E38" s="87">
        <v>1.353453</v>
      </c>
      <c r="F38" s="89">
        <v>1.3509830649999999</v>
      </c>
      <c r="G38" s="89">
        <v>0.9735485258200001</v>
      </c>
      <c r="H38" s="195">
        <v>72.06223016718572</v>
      </c>
      <c r="I38" s="195">
        <v>97.89119845835333</v>
      </c>
      <c r="J38" s="197">
        <v>-0.020972474179999923</v>
      </c>
      <c r="K38" s="276"/>
      <c r="L38" s="138"/>
      <c r="N38" s="247"/>
      <c r="O38" s="249"/>
    </row>
    <row r="39" spans="2:12" ht="12.75">
      <c r="B39" s="25" t="s">
        <v>37</v>
      </c>
      <c r="C39" s="99">
        <v>0.16007</v>
      </c>
      <c r="D39" s="113">
        <v>36.37954545454545</v>
      </c>
      <c r="E39" s="87">
        <v>0.338</v>
      </c>
      <c r="F39" s="89">
        <v>0.288</v>
      </c>
      <c r="G39" s="89">
        <v>0.11577896256999999</v>
      </c>
      <c r="H39" s="195">
        <v>40.20102867013889</v>
      </c>
      <c r="I39" s="195">
        <v>72.33020714062597</v>
      </c>
      <c r="J39" s="197">
        <v>-0.04429103743</v>
      </c>
      <c r="K39" s="276"/>
      <c r="L39" s="138"/>
    </row>
    <row r="40" spans="2:12" ht="12.75">
      <c r="B40" s="24" t="s">
        <v>38</v>
      </c>
      <c r="C40" s="99">
        <v>1.955742</v>
      </c>
      <c r="D40" s="113">
        <v>58.53762346602813</v>
      </c>
      <c r="E40" s="87">
        <v>1.861</v>
      </c>
      <c r="F40" s="89">
        <v>1.861</v>
      </c>
      <c r="G40" s="89">
        <v>2.0305347329499996</v>
      </c>
      <c r="H40" s="195">
        <v>109.1098728076303</v>
      </c>
      <c r="I40" s="195">
        <v>103.82426378070315</v>
      </c>
      <c r="J40" s="197">
        <v>0.07479273294999955</v>
      </c>
      <c r="K40" s="276"/>
      <c r="L40" s="138"/>
    </row>
    <row r="41" spans="2:13" ht="12.75">
      <c r="B41" s="24" t="s">
        <v>39</v>
      </c>
      <c r="C41" s="99">
        <v>8.745229</v>
      </c>
      <c r="D41" s="113">
        <v>133.6362188832125</v>
      </c>
      <c r="E41" s="87">
        <v>3.8</v>
      </c>
      <c r="F41" s="89">
        <v>3.8</v>
      </c>
      <c r="G41" s="89">
        <v>6.08068263587</v>
      </c>
      <c r="H41" s="195">
        <v>160.0179641018421</v>
      </c>
      <c r="I41" s="195">
        <v>69.53142834647326</v>
      </c>
      <c r="J41" s="197">
        <v>-2.6645463641300005</v>
      </c>
      <c r="K41" s="276"/>
      <c r="L41" s="138"/>
      <c r="M41" s="40"/>
    </row>
    <row r="42" spans="2:12" ht="12.75">
      <c r="B42" s="24" t="s">
        <v>40</v>
      </c>
      <c r="C42" s="99">
        <v>4.7602329999999995</v>
      </c>
      <c r="D42" s="113">
        <v>25.450027761092603</v>
      </c>
      <c r="E42" s="87">
        <v>16.694461999999998</v>
      </c>
      <c r="F42" s="89">
        <v>16.694461999999998</v>
      </c>
      <c r="G42" s="89">
        <v>9.77803105255</v>
      </c>
      <c r="H42" s="195">
        <v>58.57050710918388</v>
      </c>
      <c r="I42" s="195">
        <v>205.41076566105065</v>
      </c>
      <c r="J42" s="197">
        <v>5.017798052550001</v>
      </c>
      <c r="K42" s="276"/>
      <c r="L42" s="138"/>
    </row>
    <row r="43" spans="2:12" ht="12.75" hidden="1">
      <c r="B43" s="24" t="s">
        <v>41</v>
      </c>
      <c r="C43" s="99">
        <v>0.003312</v>
      </c>
      <c r="D43" s="113">
        <v>110.39999999999999</v>
      </c>
      <c r="E43" s="87">
        <v>0.003</v>
      </c>
      <c r="F43" s="89">
        <v>0.003</v>
      </c>
      <c r="G43" s="89">
        <v>0.0003320585</v>
      </c>
      <c r="H43" s="195">
        <v>11.068616666666665</v>
      </c>
      <c r="I43" s="195">
        <v>10.025920893719807</v>
      </c>
      <c r="J43" s="197">
        <v>-0.0029799415</v>
      </c>
      <c r="K43" s="276"/>
      <c r="L43" s="138"/>
    </row>
    <row r="44" spans="2:12" ht="12.75" hidden="1">
      <c r="B44" s="25" t="s">
        <v>42</v>
      </c>
      <c r="C44" s="99">
        <v>0.07641</v>
      </c>
      <c r="D44" s="113">
        <v>47.24540901502505</v>
      </c>
      <c r="E44" s="87">
        <v>0.172516</v>
      </c>
      <c r="F44" s="89">
        <v>0.172516</v>
      </c>
      <c r="G44" s="89">
        <v>0</v>
      </c>
      <c r="H44" s="195">
        <v>0</v>
      </c>
      <c r="I44" s="195">
        <v>0</v>
      </c>
      <c r="J44" s="197">
        <v>-0.07641</v>
      </c>
      <c r="K44" s="276"/>
      <c r="L44" s="138"/>
    </row>
    <row r="45" spans="2:12" ht="13.5" thickBot="1">
      <c r="B45" s="282" t="s">
        <v>145</v>
      </c>
      <c r="C45" s="100">
        <v>1.0486</v>
      </c>
      <c r="D45" s="114">
        <v>95.33420612408175</v>
      </c>
      <c r="E45" s="90">
        <v>0.9999199999999999</v>
      </c>
      <c r="F45" s="91">
        <v>0.9999199999999999</v>
      </c>
      <c r="G45" s="91">
        <v>0.92980917736</v>
      </c>
      <c r="H45" s="223">
        <v>92.98835680454437</v>
      </c>
      <c r="I45" s="223">
        <v>88.67148363150868</v>
      </c>
      <c r="J45" s="203">
        <v>-0.11879082263999996</v>
      </c>
      <c r="K45" s="276"/>
      <c r="L45" s="138"/>
    </row>
    <row r="46" spans="2:11" ht="65.25" customHeight="1">
      <c r="B46" s="319" t="s">
        <v>162</v>
      </c>
      <c r="C46" s="319"/>
      <c r="D46" s="319"/>
      <c r="E46" s="319"/>
      <c r="F46" s="319"/>
      <c r="G46" s="319"/>
      <c r="H46" s="319"/>
      <c r="I46" s="319"/>
      <c r="J46" s="319"/>
      <c r="K46" s="249"/>
    </row>
    <row r="47" spans="2:11" ht="12.75" customHeight="1">
      <c r="B47" s="30"/>
      <c r="C47" s="30"/>
      <c r="D47" s="30"/>
      <c r="E47" s="38"/>
      <c r="F47" s="39"/>
      <c r="G47" s="10"/>
      <c r="H47" s="10"/>
      <c r="K47" s="249"/>
    </row>
    <row r="48" spans="2:11" ht="12.75" customHeight="1">
      <c r="B48" s="30"/>
      <c r="C48" s="30"/>
      <c r="D48" s="30"/>
      <c r="E48" s="38"/>
      <c r="F48" s="39"/>
      <c r="G48" s="10"/>
      <c r="H48" s="10"/>
      <c r="K48" s="249"/>
    </row>
    <row r="49" spans="2:11" ht="13.5" thickBot="1">
      <c r="B49" s="318" t="s">
        <v>101</v>
      </c>
      <c r="C49" s="318"/>
      <c r="D49" s="318"/>
      <c r="E49" s="318"/>
      <c r="F49" s="318"/>
      <c r="G49" s="318"/>
      <c r="H49" s="318"/>
      <c r="I49" s="318"/>
      <c r="J49" s="318"/>
      <c r="K49" s="249"/>
    </row>
    <row r="50" spans="2:11" ht="12.75">
      <c r="B50" s="315" t="s">
        <v>165</v>
      </c>
      <c r="C50" s="324">
        <v>2012</v>
      </c>
      <c r="D50" s="322"/>
      <c r="E50" s="313" t="s">
        <v>75</v>
      </c>
      <c r="F50" s="310"/>
      <c r="G50" s="310"/>
      <c r="H50" s="310"/>
      <c r="I50" s="310"/>
      <c r="J50" s="311"/>
      <c r="K50" s="249"/>
    </row>
    <row r="51" spans="2:11" ht="27" customHeight="1" thickBot="1">
      <c r="B51" s="316"/>
      <c r="C51" s="301" t="s">
        <v>158</v>
      </c>
      <c r="D51" s="301" t="s">
        <v>155</v>
      </c>
      <c r="E51" s="301" t="s">
        <v>156</v>
      </c>
      <c r="F51" s="301" t="s">
        <v>157</v>
      </c>
      <c r="G51" s="301" t="s">
        <v>158</v>
      </c>
      <c r="H51" s="301" t="s">
        <v>155</v>
      </c>
      <c r="I51" s="301" t="s">
        <v>159</v>
      </c>
      <c r="J51" s="301" t="s">
        <v>161</v>
      </c>
      <c r="K51" s="249"/>
    </row>
    <row r="52" spans="2:11" ht="13.5" thickBot="1">
      <c r="B52" s="317"/>
      <c r="C52" s="171">
        <v>1</v>
      </c>
      <c r="D52" s="172">
        <v>2</v>
      </c>
      <c r="E52" s="44" t="s">
        <v>103</v>
      </c>
      <c r="F52" s="44" t="s">
        <v>104</v>
      </c>
      <c r="G52" s="44" t="s">
        <v>105</v>
      </c>
      <c r="H52" s="173" t="s">
        <v>106</v>
      </c>
      <c r="I52" s="173" t="s">
        <v>107</v>
      </c>
      <c r="J52" s="174" t="s">
        <v>108</v>
      </c>
      <c r="K52" s="249"/>
    </row>
    <row r="53" spans="2:13" ht="20.25" customHeight="1">
      <c r="B53" s="239" t="s">
        <v>47</v>
      </c>
      <c r="C53" s="238">
        <v>732.142286</v>
      </c>
      <c r="D53" s="237">
        <v>61.39686899618714</v>
      </c>
      <c r="E53" s="97">
        <v>1180.7676029999998</v>
      </c>
      <c r="F53" s="68">
        <v>1184.031435461</v>
      </c>
      <c r="G53" s="67">
        <v>739.6989338236699</v>
      </c>
      <c r="H53" s="56">
        <v>62.47291344386222</v>
      </c>
      <c r="I53" s="56">
        <v>101.03212831278398</v>
      </c>
      <c r="J53" s="66">
        <v>7.556647823669891</v>
      </c>
      <c r="K53" s="145"/>
      <c r="M53" s="40"/>
    </row>
    <row r="54" spans="2:13" ht="18" customHeight="1">
      <c r="B54" s="22" t="s">
        <v>48</v>
      </c>
      <c r="C54" s="236">
        <v>671.564448</v>
      </c>
      <c r="D54" s="235">
        <v>61.85504964734731</v>
      </c>
      <c r="E54" s="84">
        <v>1085.693055961</v>
      </c>
      <c r="F54" s="162">
        <v>1081.8414938703902</v>
      </c>
      <c r="G54" s="175">
        <v>691.6363477141299</v>
      </c>
      <c r="H54" s="58">
        <v>63.93139398265595</v>
      </c>
      <c r="I54" s="58">
        <v>102.98882702529988</v>
      </c>
      <c r="J54" s="73">
        <v>20.071899714129927</v>
      </c>
      <c r="K54" s="277"/>
      <c r="M54" s="40"/>
    </row>
    <row r="55" spans="2:11" ht="12.75">
      <c r="B55" s="19" t="s">
        <v>10</v>
      </c>
      <c r="C55" s="127"/>
      <c r="D55" s="135"/>
      <c r="E55" s="79"/>
      <c r="F55" s="70"/>
      <c r="G55" s="72"/>
      <c r="H55" s="188"/>
      <c r="I55" s="188"/>
      <c r="J55" s="80"/>
      <c r="K55" s="278"/>
    </row>
    <row r="56" spans="2:13" ht="12.75">
      <c r="B56" s="24" t="s">
        <v>49</v>
      </c>
      <c r="C56" s="127">
        <v>52.107206</v>
      </c>
      <c r="D56" s="135">
        <v>57.10819437247107</v>
      </c>
      <c r="E56" s="158">
        <v>90.25138121799999</v>
      </c>
      <c r="F56" s="89">
        <v>91.743210383</v>
      </c>
      <c r="G56" s="89">
        <v>52.455151055429994</v>
      </c>
      <c r="H56" s="188">
        <v>57.176057864604566</v>
      </c>
      <c r="I56" s="188">
        <v>100.66774844045561</v>
      </c>
      <c r="J56" s="80">
        <v>0.3479450554299959</v>
      </c>
      <c r="K56" s="279"/>
      <c r="M56" s="40"/>
    </row>
    <row r="57" spans="2:14" ht="12.75">
      <c r="B57" s="24" t="s">
        <v>50</v>
      </c>
      <c r="C57" s="118" t="s">
        <v>81</v>
      </c>
      <c r="D57" s="116" t="s">
        <v>81</v>
      </c>
      <c r="E57" s="158">
        <v>132.133594904</v>
      </c>
      <c r="F57" s="89">
        <v>130.88447756104</v>
      </c>
      <c r="G57" s="89">
        <v>71.73101958454997</v>
      </c>
      <c r="H57" s="188">
        <v>54.804833179012455</v>
      </c>
      <c r="I57" s="189" t="s">
        <v>81</v>
      </c>
      <c r="J57" s="258" t="s">
        <v>81</v>
      </c>
      <c r="K57" s="279"/>
      <c r="M57" s="40"/>
      <c r="N57" s="138"/>
    </row>
    <row r="58" spans="2:14" ht="12.75">
      <c r="B58" s="24" t="s">
        <v>85</v>
      </c>
      <c r="C58" s="127">
        <v>37.12432</v>
      </c>
      <c r="D58" s="135">
        <v>47.03836708281316</v>
      </c>
      <c r="E58" s="158">
        <v>67.83216800000001</v>
      </c>
      <c r="F58" s="89">
        <v>65.68482</v>
      </c>
      <c r="G58" s="89">
        <v>39.411013929730004</v>
      </c>
      <c r="H58" s="188">
        <v>60.0001856284755</v>
      </c>
      <c r="I58" s="188">
        <v>106.15955775009482</v>
      </c>
      <c r="J58" s="80">
        <v>2.2866939297300064</v>
      </c>
      <c r="K58" s="279"/>
      <c r="M58" s="187"/>
      <c r="N58" s="138"/>
    </row>
    <row r="59" spans="2:13" ht="12.75">
      <c r="B59" s="25" t="s">
        <v>51</v>
      </c>
      <c r="C59" s="127">
        <v>1.576804</v>
      </c>
      <c r="D59" s="135">
        <v>38.74021884433661</v>
      </c>
      <c r="E59" s="158">
        <v>3.251</v>
      </c>
      <c r="F59" s="89">
        <v>2.751</v>
      </c>
      <c r="G59" s="89">
        <v>1.11719813473</v>
      </c>
      <c r="H59" s="188">
        <v>40.610619219556526</v>
      </c>
      <c r="I59" s="188">
        <v>70.85206117754647</v>
      </c>
      <c r="J59" s="80">
        <v>-0.45960586527000014</v>
      </c>
      <c r="K59" s="279"/>
      <c r="M59" s="40"/>
    </row>
    <row r="60" spans="2:13" ht="12.75">
      <c r="B60" s="24" t="s">
        <v>52</v>
      </c>
      <c r="C60" s="118" t="s">
        <v>81</v>
      </c>
      <c r="D60" s="116" t="s">
        <v>81</v>
      </c>
      <c r="E60" s="158">
        <v>37.955385764</v>
      </c>
      <c r="F60" s="89">
        <v>32.159322828789996</v>
      </c>
      <c r="G60" s="89">
        <v>22.55504314298</v>
      </c>
      <c r="H60" s="188">
        <v>70.13531741031575</v>
      </c>
      <c r="I60" s="189" t="s">
        <v>81</v>
      </c>
      <c r="J60" s="258" t="s">
        <v>81</v>
      </c>
      <c r="K60" s="279"/>
      <c r="M60" s="40"/>
    </row>
    <row r="61" spans="2:13" ht="12.75">
      <c r="B61" s="24" t="s">
        <v>53</v>
      </c>
      <c r="C61" s="118" t="s">
        <v>81</v>
      </c>
      <c r="D61" s="116" t="s">
        <v>81</v>
      </c>
      <c r="E61" s="158">
        <v>7.123188315</v>
      </c>
      <c r="F61" s="89">
        <v>10.915412497</v>
      </c>
      <c r="G61" s="89">
        <v>9.27024098571</v>
      </c>
      <c r="H61" s="188">
        <v>84.92799505522892</v>
      </c>
      <c r="I61" s="189" t="s">
        <v>81</v>
      </c>
      <c r="J61" s="258" t="s">
        <v>81</v>
      </c>
      <c r="K61" s="279"/>
      <c r="M61" s="40"/>
    </row>
    <row r="62" spans="2:13" ht="12.75">
      <c r="B62" s="24" t="s">
        <v>54</v>
      </c>
      <c r="C62" s="127">
        <v>8.774335357090001</v>
      </c>
      <c r="D62" s="135">
        <v>23.352177613379908</v>
      </c>
      <c r="E62" s="158">
        <v>33.078815000000006</v>
      </c>
      <c r="F62" s="89">
        <v>38.73076727881</v>
      </c>
      <c r="G62" s="89">
        <v>14.48831091899</v>
      </c>
      <c r="H62" s="188">
        <v>37.407755995881615</v>
      </c>
      <c r="I62" s="188">
        <v>165.12146310071097</v>
      </c>
      <c r="J62" s="80">
        <v>5.7139755619</v>
      </c>
      <c r="K62" s="279"/>
      <c r="M62" s="40"/>
    </row>
    <row r="63" spans="2:13" ht="12.75">
      <c r="B63" s="24" t="s">
        <v>55</v>
      </c>
      <c r="C63" s="127">
        <v>8.60024271109</v>
      </c>
      <c r="D63" s="135">
        <v>22.899342102069394</v>
      </c>
      <c r="E63" s="158">
        <v>33.078815000000006</v>
      </c>
      <c r="F63" s="89">
        <v>32.137087</v>
      </c>
      <c r="G63" s="89">
        <v>9.72002167384</v>
      </c>
      <c r="H63" s="188">
        <v>30.245496966915514</v>
      </c>
      <c r="I63" s="188">
        <v>113.02031815109177</v>
      </c>
      <c r="J63" s="80">
        <v>1.119778962749999</v>
      </c>
      <c r="K63" s="279"/>
      <c r="M63" s="40"/>
    </row>
    <row r="64" spans="2:13" ht="12.75">
      <c r="B64" s="24" t="s">
        <v>87</v>
      </c>
      <c r="C64" s="127">
        <v>35.339023</v>
      </c>
      <c r="D64" s="135">
        <v>66.75374045677518</v>
      </c>
      <c r="E64" s="158">
        <v>53.1976</v>
      </c>
      <c r="F64" s="89">
        <v>53.190899506</v>
      </c>
      <c r="G64" s="89">
        <v>39.393664371</v>
      </c>
      <c r="H64" s="188">
        <v>74.06091030018462</v>
      </c>
      <c r="I64" s="188">
        <v>111.47355253992166</v>
      </c>
      <c r="J64" s="80">
        <v>4.054641371000002</v>
      </c>
      <c r="K64" s="279"/>
      <c r="M64" s="40"/>
    </row>
    <row r="65" spans="2:13" ht="12.75">
      <c r="B65" s="24" t="s">
        <v>56</v>
      </c>
      <c r="C65" s="127">
        <v>67.53493</v>
      </c>
      <c r="D65" s="135">
        <v>65.0892089624708</v>
      </c>
      <c r="E65" s="158">
        <v>103.037431512</v>
      </c>
      <c r="F65" s="89">
        <v>103.41249718253</v>
      </c>
      <c r="G65" s="89">
        <v>69.58828980057</v>
      </c>
      <c r="H65" s="188">
        <v>67.29195377396408</v>
      </c>
      <c r="I65" s="188">
        <v>103.04044114737366</v>
      </c>
      <c r="J65" s="80">
        <v>2.053359800569993</v>
      </c>
      <c r="K65" s="279"/>
      <c r="M65" s="40"/>
    </row>
    <row r="66" spans="2:13" ht="12.75">
      <c r="B66" s="24" t="s">
        <v>57</v>
      </c>
      <c r="C66" s="118" t="s">
        <v>81</v>
      </c>
      <c r="D66" s="116" t="s">
        <v>81</v>
      </c>
      <c r="E66" s="158">
        <v>56.467536241000005</v>
      </c>
      <c r="F66" s="89">
        <v>58.43955790232</v>
      </c>
      <c r="G66" s="89">
        <v>46.09782511456</v>
      </c>
      <c r="H66" s="188">
        <v>78.88120096940358</v>
      </c>
      <c r="I66" s="189" t="s">
        <v>81</v>
      </c>
      <c r="J66" s="258" t="s">
        <v>81</v>
      </c>
      <c r="K66" s="279"/>
      <c r="M66" s="40"/>
    </row>
    <row r="67" spans="2:13" ht="12.75">
      <c r="B67" s="24" t="s">
        <v>58</v>
      </c>
      <c r="C67" s="127">
        <v>318.470247</v>
      </c>
      <c r="D67" s="135">
        <v>64.82772040049588</v>
      </c>
      <c r="E67" s="158">
        <v>500.276705</v>
      </c>
      <c r="F67" s="89">
        <v>495.62557150000004</v>
      </c>
      <c r="G67" s="89">
        <v>317.50226725319</v>
      </c>
      <c r="H67" s="188">
        <v>64.06091321968644</v>
      </c>
      <c r="I67" s="188">
        <v>99.69605331866057</v>
      </c>
      <c r="J67" s="80">
        <v>-0.9679797468099878</v>
      </c>
      <c r="K67" s="279"/>
      <c r="M67" s="40"/>
    </row>
    <row r="68" spans="2:13" ht="12.75">
      <c r="B68" s="24" t="s">
        <v>59</v>
      </c>
      <c r="C68" s="127">
        <v>252.184582</v>
      </c>
      <c r="D68" s="135">
        <v>65.94217360308176</v>
      </c>
      <c r="E68" s="158">
        <v>394.125802</v>
      </c>
      <c r="F68" s="89">
        <v>389.84080200000005</v>
      </c>
      <c r="G68" s="89">
        <v>248.29571947436</v>
      </c>
      <c r="H68" s="188">
        <v>63.69156799404491</v>
      </c>
      <c r="I68" s="188">
        <v>98.45793010230895</v>
      </c>
      <c r="J68" s="80">
        <v>-3.8888625256400076</v>
      </c>
      <c r="K68" s="279"/>
      <c r="M68" s="40"/>
    </row>
    <row r="69" spans="2:13" ht="12.75">
      <c r="B69" s="25" t="s">
        <v>60</v>
      </c>
      <c r="C69" s="127">
        <v>6.107202</v>
      </c>
      <c r="D69" s="135">
        <v>49.03994258332941</v>
      </c>
      <c r="E69" s="158">
        <v>9.8</v>
      </c>
      <c r="F69" s="89">
        <v>9.7517485</v>
      </c>
      <c r="G69" s="89">
        <v>6.604525463560001</v>
      </c>
      <c r="H69" s="188">
        <v>67.72657707035822</v>
      </c>
      <c r="I69" s="188">
        <v>108.14322931450442</v>
      </c>
      <c r="J69" s="80">
        <v>0.4973234635600008</v>
      </c>
      <c r="K69" s="279"/>
      <c r="M69" s="40"/>
    </row>
    <row r="70" spans="2:13" ht="12.75">
      <c r="B70" s="25" t="s">
        <v>61</v>
      </c>
      <c r="C70" s="127">
        <v>36.372489</v>
      </c>
      <c r="D70" s="135">
        <v>62.217492130975195</v>
      </c>
      <c r="E70" s="158">
        <v>59.440903</v>
      </c>
      <c r="F70" s="89">
        <v>59.20450099999999</v>
      </c>
      <c r="G70" s="89">
        <v>39.06521167208</v>
      </c>
      <c r="H70" s="188">
        <v>65.9835164763571</v>
      </c>
      <c r="I70" s="188">
        <v>107.40318506132478</v>
      </c>
      <c r="J70" s="80">
        <v>2.692722672079995</v>
      </c>
      <c r="K70" s="279"/>
      <c r="M70" s="40"/>
    </row>
    <row r="71" spans="2:13" ht="12.75">
      <c r="B71" s="25" t="s">
        <v>62</v>
      </c>
      <c r="C71" s="127">
        <v>23.805974</v>
      </c>
      <c r="D71" s="135">
        <v>62.79669002046975</v>
      </c>
      <c r="E71" s="158">
        <v>36.91</v>
      </c>
      <c r="F71" s="89">
        <v>36.82852</v>
      </c>
      <c r="G71" s="89">
        <v>23.52274341519</v>
      </c>
      <c r="H71" s="188">
        <v>63.870998387092406</v>
      </c>
      <c r="I71" s="188">
        <v>98.81025416221155</v>
      </c>
      <c r="J71" s="80">
        <v>-0.2832305848099992</v>
      </c>
      <c r="K71" s="279"/>
      <c r="M71" s="40"/>
    </row>
    <row r="72" spans="2:13" ht="12.75">
      <c r="B72" s="24" t="s">
        <v>63</v>
      </c>
      <c r="C72" s="127">
        <v>5.126002</v>
      </c>
      <c r="D72" s="135">
        <v>85.43336666666667</v>
      </c>
      <c r="E72" s="158">
        <v>5.7</v>
      </c>
      <c r="F72" s="89">
        <v>5.7</v>
      </c>
      <c r="G72" s="89">
        <v>4.824705994</v>
      </c>
      <c r="H72" s="188">
        <v>84.64396480701754</v>
      </c>
      <c r="I72" s="188">
        <v>94.12220272251163</v>
      </c>
      <c r="J72" s="80">
        <v>-0.3012960059999994</v>
      </c>
      <c r="K72" s="279"/>
      <c r="M72" s="40"/>
    </row>
    <row r="73" spans="2:13" ht="12.75">
      <c r="B73" s="24" t="s">
        <v>64</v>
      </c>
      <c r="C73" s="127">
        <v>4.264695</v>
      </c>
      <c r="D73" s="135">
        <v>68.78540322580645</v>
      </c>
      <c r="E73" s="158">
        <v>6.4</v>
      </c>
      <c r="F73" s="89">
        <v>6.4</v>
      </c>
      <c r="G73" s="89">
        <v>4.97083899541</v>
      </c>
      <c r="H73" s="188">
        <v>77.66935930328125</v>
      </c>
      <c r="I73" s="188">
        <v>116.55790145391407</v>
      </c>
      <c r="J73" s="80">
        <v>0.7061439954100006</v>
      </c>
      <c r="K73" s="279"/>
      <c r="M73" s="40"/>
    </row>
    <row r="74" spans="2:13" ht="12.75">
      <c r="B74" s="24" t="s">
        <v>65</v>
      </c>
      <c r="C74" s="127">
        <v>25.616324</v>
      </c>
      <c r="D74" s="135">
        <v>72.56749008498585</v>
      </c>
      <c r="E74" s="158">
        <v>36</v>
      </c>
      <c r="F74" s="89">
        <v>36</v>
      </c>
      <c r="G74" s="89">
        <v>28.95006551224</v>
      </c>
      <c r="H74" s="188">
        <v>80.4168486451111</v>
      </c>
      <c r="I74" s="188">
        <v>113.01412924133845</v>
      </c>
      <c r="J74" s="80">
        <v>3.3337415122399996</v>
      </c>
      <c r="K74" s="279"/>
      <c r="M74" s="40"/>
    </row>
    <row r="75" spans="2:13" ht="12.75">
      <c r="B75" s="24" t="s">
        <v>88</v>
      </c>
      <c r="C75" s="118" t="s">
        <v>81</v>
      </c>
      <c r="D75" s="116" t="s">
        <v>81</v>
      </c>
      <c r="E75" s="256">
        <v>24.071418007000055</v>
      </c>
      <c r="F75" s="257">
        <v>18.639777230900073</v>
      </c>
      <c r="G75" s="89">
        <v>9.808924985500024</v>
      </c>
      <c r="H75" s="188">
        <v>52.623617031427216</v>
      </c>
      <c r="I75" s="189" t="s">
        <v>81</v>
      </c>
      <c r="J75" s="258" t="s">
        <v>81</v>
      </c>
      <c r="K75" s="279"/>
      <c r="M75" s="40"/>
    </row>
    <row r="76" spans="2:13" ht="18" customHeight="1">
      <c r="B76" s="22" t="s">
        <v>66</v>
      </c>
      <c r="C76" s="236">
        <v>60.577838</v>
      </c>
      <c r="D76" s="235">
        <v>56.737712298077106</v>
      </c>
      <c r="E76" s="84">
        <v>95.074547039</v>
      </c>
      <c r="F76" s="175">
        <v>102.18994159061</v>
      </c>
      <c r="G76" s="175">
        <v>48.06258610954</v>
      </c>
      <c r="H76" s="190">
        <v>47.032599648688276</v>
      </c>
      <c r="I76" s="190">
        <v>79.34021367606418</v>
      </c>
      <c r="J76" s="191">
        <v>-12.51525189046</v>
      </c>
      <c r="K76" s="277"/>
      <c r="M76" s="40"/>
    </row>
    <row r="77" spans="2:11" ht="13.5" customHeight="1">
      <c r="B77" s="234" t="s">
        <v>67</v>
      </c>
      <c r="C77" s="233"/>
      <c r="D77" s="232"/>
      <c r="E77" s="159"/>
      <c r="F77" s="192"/>
      <c r="G77" s="165"/>
      <c r="H77" s="193"/>
      <c r="I77" s="193"/>
      <c r="J77" s="194"/>
      <c r="K77" s="280"/>
    </row>
    <row r="78" spans="2:13" ht="13.5" customHeight="1">
      <c r="B78" s="234" t="s">
        <v>68</v>
      </c>
      <c r="C78" s="118" t="s">
        <v>81</v>
      </c>
      <c r="D78" s="116" t="s">
        <v>81</v>
      </c>
      <c r="E78" s="79">
        <v>9.604598967</v>
      </c>
      <c r="F78" s="89">
        <v>12.160702652329999</v>
      </c>
      <c r="G78" s="89">
        <v>4.93708346682</v>
      </c>
      <c r="H78" s="195">
        <v>40.59866940233138</v>
      </c>
      <c r="I78" s="196" t="s">
        <v>81</v>
      </c>
      <c r="J78" s="259" t="s">
        <v>81</v>
      </c>
      <c r="K78" s="279"/>
      <c r="M78" s="40"/>
    </row>
    <row r="79" spans="2:13" ht="13.5" customHeight="1">
      <c r="B79" s="234" t="s">
        <v>69</v>
      </c>
      <c r="C79" s="118" t="s">
        <v>81</v>
      </c>
      <c r="D79" s="116" t="s">
        <v>81</v>
      </c>
      <c r="E79" s="79">
        <v>3.001818506</v>
      </c>
      <c r="F79" s="89">
        <v>13.66654642233</v>
      </c>
      <c r="G79" s="89">
        <v>10.350451328290001</v>
      </c>
      <c r="H79" s="195">
        <v>75.73567606939983</v>
      </c>
      <c r="I79" s="196" t="s">
        <v>81</v>
      </c>
      <c r="J79" s="259" t="s">
        <v>81</v>
      </c>
      <c r="K79" s="279"/>
      <c r="M79" s="40"/>
    </row>
    <row r="80" spans="2:13" ht="13.5" customHeight="1">
      <c r="B80" s="24" t="s">
        <v>70</v>
      </c>
      <c r="C80" s="127">
        <v>14.139495580430001</v>
      </c>
      <c r="D80" s="135">
        <v>55.938890952657474</v>
      </c>
      <c r="E80" s="79">
        <v>33.692947</v>
      </c>
      <c r="F80" s="89">
        <v>30.1935088</v>
      </c>
      <c r="G80" s="89">
        <v>9.771674526610001</v>
      </c>
      <c r="H80" s="195">
        <v>32.36349438992662</v>
      </c>
      <c r="I80" s="195">
        <v>69.10907444346634</v>
      </c>
      <c r="J80" s="197">
        <v>-4.36782105382</v>
      </c>
      <c r="K80" s="279"/>
      <c r="M80" s="40"/>
    </row>
    <row r="81" spans="2:13" ht="13.5" customHeight="1">
      <c r="B81" s="24" t="s">
        <v>71</v>
      </c>
      <c r="C81" s="127">
        <v>10.207639307</v>
      </c>
      <c r="D81" s="135">
        <v>40.62321471516521</v>
      </c>
      <c r="E81" s="79">
        <v>33.692947</v>
      </c>
      <c r="F81" s="89">
        <v>29.116632000000003</v>
      </c>
      <c r="G81" s="89">
        <v>6.8710712334999995</v>
      </c>
      <c r="H81" s="195">
        <v>23.598441033633282</v>
      </c>
      <c r="I81" s="195">
        <v>67.31302926023342</v>
      </c>
      <c r="J81" s="197">
        <v>-3.3365680735000014</v>
      </c>
      <c r="K81" s="279"/>
      <c r="M81" s="255"/>
    </row>
    <row r="82" spans="2:13" ht="13.5" customHeight="1">
      <c r="B82" s="24" t="s">
        <v>72</v>
      </c>
      <c r="C82" s="118" t="s">
        <v>81</v>
      </c>
      <c r="D82" s="116" t="s">
        <v>81</v>
      </c>
      <c r="E82" s="79">
        <v>12.681141032</v>
      </c>
      <c r="F82" s="88">
        <v>16.76959491598</v>
      </c>
      <c r="G82" s="88">
        <v>13.874596685119998</v>
      </c>
      <c r="H82" s="61">
        <v>82.73662395922686</v>
      </c>
      <c r="I82" s="196" t="s">
        <v>81</v>
      </c>
      <c r="J82" s="259" t="s">
        <v>81</v>
      </c>
      <c r="K82" s="279"/>
      <c r="M82" s="254"/>
    </row>
    <row r="83" spans="2:13" ht="13.5" customHeight="1">
      <c r="B83" s="24" t="s">
        <v>73</v>
      </c>
      <c r="C83" s="118" t="s">
        <v>81</v>
      </c>
      <c r="D83" s="116" t="s">
        <v>81</v>
      </c>
      <c r="E83" s="79">
        <v>17.901713891</v>
      </c>
      <c r="F83" s="88">
        <v>18.13961260267</v>
      </c>
      <c r="G83" s="88">
        <v>6.75384302691</v>
      </c>
      <c r="H83" s="61">
        <v>37.232564855965514</v>
      </c>
      <c r="I83" s="196" t="s">
        <v>81</v>
      </c>
      <c r="J83" s="259" t="s">
        <v>81</v>
      </c>
      <c r="K83" s="279"/>
      <c r="M83" s="40"/>
    </row>
    <row r="84" spans="2:13" ht="13.5" customHeight="1" thickBot="1">
      <c r="B84" s="234" t="s">
        <v>89</v>
      </c>
      <c r="C84" s="118" t="s">
        <v>81</v>
      </c>
      <c r="D84" s="116" t="s">
        <v>81</v>
      </c>
      <c r="E84" s="79">
        <v>18.19232764299999</v>
      </c>
      <c r="F84" s="88">
        <v>11.259976197299999</v>
      </c>
      <c r="G84" s="88">
        <v>2.3749370757900037</v>
      </c>
      <c r="H84" s="61">
        <v>21.091848101415025</v>
      </c>
      <c r="I84" s="196" t="s">
        <v>81</v>
      </c>
      <c r="J84" s="259" t="s">
        <v>81</v>
      </c>
      <c r="K84" s="279"/>
      <c r="M84" s="40"/>
    </row>
    <row r="85" spans="2:11" ht="15.75" customHeight="1" thickBot="1">
      <c r="B85" s="231" t="s">
        <v>74</v>
      </c>
      <c r="C85" s="230">
        <v>-67.02183900000011</v>
      </c>
      <c r="D85" s="229">
        <v>63.6454479239872</v>
      </c>
      <c r="E85" s="160">
        <v>-100</v>
      </c>
      <c r="F85" s="166">
        <v>-100</v>
      </c>
      <c r="G85" s="166">
        <v>-36.212572014269995</v>
      </c>
      <c r="H85" s="246">
        <v>36.212572014269995</v>
      </c>
      <c r="I85" s="246">
        <v>54.031003258907795</v>
      </c>
      <c r="J85" s="186">
        <v>30.80926698573012</v>
      </c>
      <c r="K85" s="281"/>
    </row>
    <row r="86" spans="2:10" ht="41.25" customHeight="1">
      <c r="B86" s="319" t="s">
        <v>163</v>
      </c>
      <c r="C86" s="319"/>
      <c r="D86" s="319"/>
      <c r="E86" s="319"/>
      <c r="F86" s="319"/>
      <c r="G86" s="319"/>
      <c r="H86" s="319"/>
      <c r="I86" s="319"/>
      <c r="J86" s="319"/>
    </row>
    <row r="87" spans="2:10" ht="12.75" customHeight="1">
      <c r="B87" s="147"/>
      <c r="C87" s="199"/>
      <c r="D87" s="200"/>
      <c r="E87" s="145"/>
      <c r="F87" s="145"/>
      <c r="G87" s="145"/>
      <c r="H87" s="146"/>
      <c r="I87" s="146"/>
      <c r="J87" s="146"/>
    </row>
    <row r="88" spans="2:10" ht="12.75" customHeight="1">
      <c r="B88" s="198"/>
      <c r="C88" s="199"/>
      <c r="D88" s="200"/>
      <c r="E88" s="145"/>
      <c r="F88" s="145"/>
      <c r="G88" s="145"/>
      <c r="H88" s="146"/>
      <c r="I88" s="146"/>
      <c r="J88" s="146"/>
    </row>
    <row r="89" spans="2:7" ht="12.75" customHeight="1">
      <c r="B89" s="29"/>
      <c r="C89" s="261"/>
      <c r="D89" s="29"/>
      <c r="E89" s="38"/>
      <c r="F89" s="39"/>
      <c r="G89" s="39"/>
    </row>
    <row r="90" spans="1:10" ht="12.75" customHeight="1">
      <c r="A90" s="1" t="s">
        <v>173</v>
      </c>
      <c r="B90" s="29"/>
      <c r="C90" s="261"/>
      <c r="D90" s="29"/>
      <c r="E90" s="38"/>
      <c r="F90" s="39"/>
      <c r="G90" s="39"/>
      <c r="H90" s="10"/>
      <c r="I90" s="10"/>
      <c r="J90" s="10"/>
    </row>
    <row r="91" spans="2:10" ht="12.75">
      <c r="B91" s="29"/>
      <c r="C91" s="254"/>
      <c r="D91" s="10"/>
      <c r="E91" s="39"/>
      <c r="F91" s="39"/>
      <c r="G91" s="10"/>
      <c r="H91" s="10"/>
      <c r="I91" s="10"/>
      <c r="J91" s="240"/>
    </row>
    <row r="92" ht="12.75">
      <c r="C92" s="254"/>
    </row>
    <row r="93" spans="2:10" ht="12.75">
      <c r="B93" s="10"/>
      <c r="C93" s="10"/>
      <c r="D93" s="10"/>
      <c r="G93" s="40"/>
      <c r="J93" s="41"/>
    </row>
    <row r="97" ht="12.75">
      <c r="G97" s="138"/>
    </row>
  </sheetData>
  <sheetProtection/>
  <mergeCells count="11">
    <mergeCell ref="B46:J46"/>
    <mergeCell ref="B50:B52"/>
    <mergeCell ref="B49:J49"/>
    <mergeCell ref="B86:J86"/>
    <mergeCell ref="B2:G2"/>
    <mergeCell ref="C4:D4"/>
    <mergeCell ref="E4:J4"/>
    <mergeCell ref="C50:D50"/>
    <mergeCell ref="E50:J50"/>
    <mergeCell ref="B3:J3"/>
    <mergeCell ref="B4:B6"/>
  </mergeCells>
  <printOptions/>
  <pageMargins left="0.5511811023622047" right="0.2362204724409449" top="0.49" bottom="0.66" header="0.1968503937007874" footer="0.2362204724409449"/>
  <pageSetup fitToHeight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H23" sqref="H23"/>
    </sheetView>
  </sheetViews>
  <sheetFormatPr defaultColWidth="9.140625" defaultRowHeight="12.75"/>
  <cols>
    <col min="1" max="1" width="5.421875" style="177" customWidth="1"/>
    <col min="2" max="2" width="42.28125" style="177" customWidth="1"/>
    <col min="3" max="11" width="9.7109375" style="177" customWidth="1"/>
    <col min="12" max="15" width="9.28125" style="177" customWidth="1"/>
    <col min="16" max="16384" width="9.140625" style="177" customWidth="1"/>
  </cols>
  <sheetData>
    <row r="1" ht="12.75">
      <c r="N1" s="206"/>
    </row>
    <row r="2" spans="2:15" ht="18.75">
      <c r="B2" s="326" t="s">
        <v>144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2:15" ht="13.5" thickBot="1">
      <c r="B3" s="328" t="s">
        <v>101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2:15" ht="26.25" customHeight="1">
      <c r="B4" s="331"/>
      <c r="C4" s="334" t="s">
        <v>109</v>
      </c>
      <c r="D4" s="335"/>
      <c r="E4" s="336"/>
      <c r="F4" s="334" t="s">
        <v>110</v>
      </c>
      <c r="G4" s="335"/>
      <c r="H4" s="336"/>
      <c r="I4" s="334" t="s">
        <v>111</v>
      </c>
      <c r="J4" s="335"/>
      <c r="K4" s="336"/>
      <c r="L4" s="337" t="s">
        <v>170</v>
      </c>
      <c r="M4" s="330"/>
      <c r="N4" s="329" t="s">
        <v>171</v>
      </c>
      <c r="O4" s="330"/>
    </row>
    <row r="5" spans="2:15" ht="26.25" thickBot="1">
      <c r="B5" s="332"/>
      <c r="C5" s="302" t="s">
        <v>166</v>
      </c>
      <c r="D5" s="209" t="s">
        <v>167</v>
      </c>
      <c r="E5" s="210" t="s">
        <v>155</v>
      </c>
      <c r="F5" s="302" t="s">
        <v>166</v>
      </c>
      <c r="G5" s="209" t="s">
        <v>168</v>
      </c>
      <c r="H5" s="210" t="s">
        <v>155</v>
      </c>
      <c r="I5" s="302" t="s">
        <v>166</v>
      </c>
      <c r="J5" s="303" t="s">
        <v>169</v>
      </c>
      <c r="K5" s="210" t="s">
        <v>155</v>
      </c>
      <c r="L5" s="207" t="s">
        <v>112</v>
      </c>
      <c r="M5" s="208" t="s">
        <v>99</v>
      </c>
      <c r="N5" s="207" t="s">
        <v>112</v>
      </c>
      <c r="O5" s="208" t="s">
        <v>99</v>
      </c>
    </row>
    <row r="6" spans="2:15" ht="13.5" thickBot="1">
      <c r="B6" s="333"/>
      <c r="C6" s="211" t="s">
        <v>115</v>
      </c>
      <c r="D6" s="213" t="s">
        <v>116</v>
      </c>
      <c r="E6" s="214" t="s">
        <v>103</v>
      </c>
      <c r="F6" s="211" t="s">
        <v>104</v>
      </c>
      <c r="G6" s="213" t="s">
        <v>105</v>
      </c>
      <c r="H6" s="214" t="s">
        <v>117</v>
      </c>
      <c r="I6" s="211" t="s">
        <v>118</v>
      </c>
      <c r="J6" s="213" t="s">
        <v>119</v>
      </c>
      <c r="K6" s="214" t="s">
        <v>120</v>
      </c>
      <c r="L6" s="262" t="s">
        <v>113</v>
      </c>
      <c r="M6" s="214" t="s">
        <v>114</v>
      </c>
      <c r="N6" s="215" t="s">
        <v>121</v>
      </c>
      <c r="O6" s="212" t="s">
        <v>122</v>
      </c>
    </row>
    <row r="7" spans="2:15" ht="12.75">
      <c r="B7" s="250" t="s">
        <v>123</v>
      </c>
      <c r="C7" s="217">
        <v>739.4639170000002</v>
      </c>
      <c r="D7" s="218">
        <v>454.033914</v>
      </c>
      <c r="E7" s="242">
        <v>61.40041502525402</v>
      </c>
      <c r="F7" s="217">
        <v>754.3233939999999</v>
      </c>
      <c r="G7" s="218">
        <v>459.5036753699299</v>
      </c>
      <c r="H7" s="242">
        <v>60.91600486275386</v>
      </c>
      <c r="I7" s="217">
        <v>755.327414</v>
      </c>
      <c r="J7" s="218">
        <v>469.37407509280996</v>
      </c>
      <c r="K7" s="242">
        <v>62.14180319593299</v>
      </c>
      <c r="L7" s="263">
        <v>5.469761369929927</v>
      </c>
      <c r="M7" s="242">
        <v>9.870399722880052</v>
      </c>
      <c r="N7" s="264">
        <v>101.20470326142419</v>
      </c>
      <c r="O7" s="216">
        <v>102.14805675165357</v>
      </c>
    </row>
    <row r="8" spans="2:15" ht="12.75">
      <c r="B8" s="250" t="s">
        <v>124</v>
      </c>
      <c r="C8" s="217">
        <v>279.5</v>
      </c>
      <c r="D8" s="218">
        <v>179.89789100000002</v>
      </c>
      <c r="E8" s="242">
        <v>64.36418282647585</v>
      </c>
      <c r="F8" s="217">
        <v>308.70000000000005</v>
      </c>
      <c r="G8" s="218">
        <v>177.500916</v>
      </c>
      <c r="H8" s="242">
        <v>57.499486880466456</v>
      </c>
      <c r="I8" s="217">
        <v>297.29999999999995</v>
      </c>
      <c r="J8" s="218">
        <v>198.77255012675002</v>
      </c>
      <c r="K8" s="242">
        <v>66.85924995854357</v>
      </c>
      <c r="L8" s="263">
        <v>-2.396975000000026</v>
      </c>
      <c r="M8" s="242">
        <v>21.27163412675003</v>
      </c>
      <c r="N8" s="264">
        <v>98.66759138382561</v>
      </c>
      <c r="O8" s="216">
        <v>111.98395738236641</v>
      </c>
    </row>
    <row r="9" spans="2:15" ht="12.75">
      <c r="B9" s="250" t="s">
        <v>125</v>
      </c>
      <c r="C9" s="217">
        <v>148.39999999999998</v>
      </c>
      <c r="D9" s="218">
        <v>95.830158</v>
      </c>
      <c r="E9" s="242">
        <v>64.5755781671159</v>
      </c>
      <c r="F9" s="217">
        <v>149.9</v>
      </c>
      <c r="G9" s="218">
        <v>94.270523</v>
      </c>
      <c r="H9" s="242">
        <v>62.88894129419612</v>
      </c>
      <c r="I9" s="217">
        <v>149.5</v>
      </c>
      <c r="J9" s="218">
        <v>89.13224782256</v>
      </c>
      <c r="K9" s="242">
        <v>59.62023265723077</v>
      </c>
      <c r="L9" s="263">
        <v>-1.559635</v>
      </c>
      <c r="M9" s="242">
        <v>-5.1382751774399935</v>
      </c>
      <c r="N9" s="264">
        <v>98.37250085719363</v>
      </c>
      <c r="O9" s="216">
        <v>94.5494360125275</v>
      </c>
    </row>
    <row r="10" spans="2:15" ht="12.75">
      <c r="B10" s="250" t="s">
        <v>126</v>
      </c>
      <c r="C10" s="217">
        <v>1.2</v>
      </c>
      <c r="D10" s="218">
        <v>1.13029</v>
      </c>
      <c r="E10" s="242">
        <v>94.19083333333333</v>
      </c>
      <c r="F10" s="265" t="s">
        <v>81</v>
      </c>
      <c r="G10" s="243" t="s">
        <v>81</v>
      </c>
      <c r="H10" s="244" t="s">
        <v>81</v>
      </c>
      <c r="I10" s="265" t="s">
        <v>81</v>
      </c>
      <c r="J10" s="243" t="s">
        <v>81</v>
      </c>
      <c r="K10" s="244" t="s">
        <v>81</v>
      </c>
      <c r="L10" s="268" t="s">
        <v>81</v>
      </c>
      <c r="M10" s="244" t="s">
        <v>81</v>
      </c>
      <c r="N10" s="269" t="s">
        <v>81</v>
      </c>
      <c r="O10" s="219" t="s">
        <v>81</v>
      </c>
    </row>
    <row r="11" spans="2:15" ht="12.75">
      <c r="B11" s="250" t="s">
        <v>127</v>
      </c>
      <c r="C11" s="217">
        <v>120.6</v>
      </c>
      <c r="D11" s="218">
        <v>70.264554</v>
      </c>
      <c r="E11" s="242">
        <v>58.26248258706468</v>
      </c>
      <c r="F11" s="217">
        <v>122.89999999999999</v>
      </c>
      <c r="G11" s="218">
        <v>75.61181400000001</v>
      </c>
      <c r="H11" s="242">
        <v>61.52303824247357</v>
      </c>
      <c r="I11" s="217">
        <v>124.89999999999999</v>
      </c>
      <c r="J11" s="218">
        <v>67.71280903383</v>
      </c>
      <c r="K11" s="242">
        <v>54.21361812156125</v>
      </c>
      <c r="L11" s="263">
        <v>5.347260000000006</v>
      </c>
      <c r="M11" s="242">
        <v>-7.899004966170011</v>
      </c>
      <c r="N11" s="264">
        <v>107.61018137253102</v>
      </c>
      <c r="O11" s="216">
        <v>89.55321325028652</v>
      </c>
    </row>
    <row r="12" spans="2:15" ht="12.75">
      <c r="B12" s="250" t="s">
        <v>128</v>
      </c>
      <c r="C12" s="217">
        <v>151</v>
      </c>
      <c r="D12" s="218">
        <v>81.94648500000001</v>
      </c>
      <c r="E12" s="242">
        <v>54.26919536423842</v>
      </c>
      <c r="F12" s="217">
        <v>135.9</v>
      </c>
      <c r="G12" s="218">
        <v>85.136632</v>
      </c>
      <c r="H12" s="242">
        <v>62.64652832965416</v>
      </c>
      <c r="I12" s="217">
        <v>147.7</v>
      </c>
      <c r="J12" s="218">
        <v>88.43826465497</v>
      </c>
      <c r="K12" s="242">
        <v>59.8769564353216</v>
      </c>
      <c r="L12" s="263">
        <v>3.190146999999996</v>
      </c>
      <c r="M12" s="242">
        <v>3.3016326549699926</v>
      </c>
      <c r="N12" s="264">
        <v>103.89296380436572</v>
      </c>
      <c r="O12" s="216">
        <v>103.87804001333996</v>
      </c>
    </row>
    <row r="13" spans="2:15" ht="12.75">
      <c r="B13" s="251" t="s">
        <v>129</v>
      </c>
      <c r="C13" s="221">
        <v>19.3</v>
      </c>
      <c r="D13" s="222">
        <v>7.403405</v>
      </c>
      <c r="E13" s="245">
        <v>38.35961139896373</v>
      </c>
      <c r="F13" s="221">
        <v>12.799999999999999</v>
      </c>
      <c r="G13" s="222">
        <v>9.259004</v>
      </c>
      <c r="H13" s="245">
        <v>72.33596875</v>
      </c>
      <c r="I13" s="221">
        <v>13.399999999999999</v>
      </c>
      <c r="J13" s="222">
        <v>8.627469698449998</v>
      </c>
      <c r="K13" s="245">
        <v>64.3841022272388</v>
      </c>
      <c r="L13" s="266">
        <v>1.8555989999999989</v>
      </c>
      <c r="M13" s="245">
        <v>-0.6315343015500012</v>
      </c>
      <c r="N13" s="267">
        <v>125.06412927565084</v>
      </c>
      <c r="O13" s="220">
        <v>93.1792415085899</v>
      </c>
    </row>
    <row r="14" spans="2:15" ht="12.75">
      <c r="B14" s="251" t="s">
        <v>130</v>
      </c>
      <c r="C14" s="221">
        <v>121.1</v>
      </c>
      <c r="D14" s="222">
        <v>75.554966</v>
      </c>
      <c r="E14" s="245">
        <v>62.39055821635012</v>
      </c>
      <c r="F14" s="221">
        <v>117.8</v>
      </c>
      <c r="G14" s="222">
        <v>76.529541</v>
      </c>
      <c r="H14" s="245">
        <v>64.9656544991511</v>
      </c>
      <c r="I14" s="221">
        <v>128.9</v>
      </c>
      <c r="J14" s="222">
        <v>80.97448917324002</v>
      </c>
      <c r="K14" s="245">
        <v>62.81961921896044</v>
      </c>
      <c r="L14" s="266">
        <v>0.9745750000000015</v>
      </c>
      <c r="M14" s="245">
        <v>4.444948173240022</v>
      </c>
      <c r="N14" s="267">
        <v>101.28988874139657</v>
      </c>
      <c r="O14" s="220">
        <v>105.80814691315086</v>
      </c>
    </row>
    <row r="15" spans="2:15" ht="12.75">
      <c r="B15" s="251" t="s">
        <v>131</v>
      </c>
      <c r="C15" s="221">
        <v>10.6</v>
      </c>
      <c r="D15" s="222">
        <v>-1.011886</v>
      </c>
      <c r="E15" s="245">
        <v>-9.546094339622641</v>
      </c>
      <c r="F15" s="221">
        <v>5.3</v>
      </c>
      <c r="G15" s="222">
        <v>-0.651913</v>
      </c>
      <c r="H15" s="245">
        <v>-12.300245283018867</v>
      </c>
      <c r="I15" s="221">
        <v>5.3999999999999995</v>
      </c>
      <c r="J15" s="222">
        <v>-1.1636942167200002</v>
      </c>
      <c r="K15" s="245">
        <v>-21.54989290222223</v>
      </c>
      <c r="L15" s="266">
        <v>0.3599730000000001</v>
      </c>
      <c r="M15" s="245">
        <v>-0.5117812167200002</v>
      </c>
      <c r="N15" s="267">
        <v>64.42553805468204</v>
      </c>
      <c r="O15" s="220">
        <v>178.50452694147842</v>
      </c>
    </row>
    <row r="16" spans="2:15" ht="12.75">
      <c r="B16" s="250" t="s">
        <v>132</v>
      </c>
      <c r="C16" s="217">
        <v>5.6</v>
      </c>
      <c r="D16" s="218">
        <v>3.290436</v>
      </c>
      <c r="E16" s="242">
        <v>58.75778571428572</v>
      </c>
      <c r="F16" s="217">
        <v>5.3</v>
      </c>
      <c r="G16" s="218">
        <v>3.378643</v>
      </c>
      <c r="H16" s="242">
        <v>63.74798113207547</v>
      </c>
      <c r="I16" s="217">
        <v>5.4</v>
      </c>
      <c r="J16" s="218">
        <v>3.358874</v>
      </c>
      <c r="K16" s="242">
        <v>62.20137037037037</v>
      </c>
      <c r="L16" s="263">
        <v>0.0882069999999997</v>
      </c>
      <c r="M16" s="242">
        <v>-0.019768999999999703</v>
      </c>
      <c r="N16" s="264">
        <v>102.68070857479069</v>
      </c>
      <c r="O16" s="216">
        <v>99.41488343101062</v>
      </c>
    </row>
    <row r="17" spans="2:15" ht="12.75">
      <c r="B17" s="250" t="s">
        <v>133</v>
      </c>
      <c r="C17" s="217">
        <v>9.7</v>
      </c>
      <c r="D17" s="218">
        <v>6.162386</v>
      </c>
      <c r="E17" s="242">
        <v>63.529752577319584</v>
      </c>
      <c r="F17" s="217">
        <v>8.7</v>
      </c>
      <c r="G17" s="218">
        <v>6.926001</v>
      </c>
      <c r="H17" s="242">
        <v>79.60920689655173</v>
      </c>
      <c r="I17" s="217">
        <v>9</v>
      </c>
      <c r="J17" s="218">
        <v>7.101411</v>
      </c>
      <c r="K17" s="242">
        <v>78.90456666666667</v>
      </c>
      <c r="L17" s="263">
        <v>0.7636150000000006</v>
      </c>
      <c r="M17" s="242">
        <v>0.1754099999999994</v>
      </c>
      <c r="N17" s="264">
        <v>112.39154768948264</v>
      </c>
      <c r="O17" s="216">
        <v>102.53263030138169</v>
      </c>
    </row>
    <row r="18" spans="2:15" ht="12.75">
      <c r="B18" s="250" t="s">
        <v>134</v>
      </c>
      <c r="C18" s="217">
        <v>13</v>
      </c>
      <c r="D18" s="218">
        <v>8.997093</v>
      </c>
      <c r="E18" s="242">
        <v>69.20840769230769</v>
      </c>
      <c r="F18" s="217">
        <v>12.2</v>
      </c>
      <c r="G18" s="218">
        <v>7.901623</v>
      </c>
      <c r="H18" s="242">
        <v>64.76740163934427</v>
      </c>
      <c r="I18" s="217">
        <v>9.7</v>
      </c>
      <c r="J18" s="218">
        <v>5.7616496890399995</v>
      </c>
      <c r="K18" s="242">
        <v>59.398450402474225</v>
      </c>
      <c r="L18" s="263">
        <v>-1.0954699999999997</v>
      </c>
      <c r="M18" s="242">
        <v>-2.1399733109600003</v>
      </c>
      <c r="N18" s="264">
        <v>87.8241783207087</v>
      </c>
      <c r="O18" s="216">
        <v>72.91729419436994</v>
      </c>
    </row>
    <row r="19" spans="2:15" ht="12.75">
      <c r="B19" s="250" t="s">
        <v>135</v>
      </c>
      <c r="C19" s="217">
        <v>2.9</v>
      </c>
      <c r="D19" s="218">
        <v>2.51337</v>
      </c>
      <c r="E19" s="242">
        <v>86.66793103448278</v>
      </c>
      <c r="F19" s="217">
        <v>2.9</v>
      </c>
      <c r="G19" s="218">
        <v>3.1254823699300003</v>
      </c>
      <c r="H19" s="242">
        <v>107.77525413551726</v>
      </c>
      <c r="I19" s="217">
        <v>3.9</v>
      </c>
      <c r="J19" s="218">
        <v>3.1701053</v>
      </c>
      <c r="K19" s="242">
        <v>81.28475128205127</v>
      </c>
      <c r="L19" s="263">
        <v>0.6121123699300002</v>
      </c>
      <c r="M19" s="242">
        <v>0.04462293006999962</v>
      </c>
      <c r="N19" s="264">
        <v>124.3542482774124</v>
      </c>
      <c r="O19" s="216">
        <v>101.42771338271854</v>
      </c>
    </row>
    <row r="20" spans="2:15" ht="13.5" thickBot="1">
      <c r="B20" s="250" t="s">
        <v>136</v>
      </c>
      <c r="C20" s="217">
        <v>7.563917</v>
      </c>
      <c r="D20" s="218">
        <v>4.001250999999999</v>
      </c>
      <c r="E20" s="242">
        <v>52.89919231001608</v>
      </c>
      <c r="F20" s="217">
        <v>7.8233939999999125</v>
      </c>
      <c r="G20" s="218">
        <v>5.652040999999954</v>
      </c>
      <c r="H20" s="242">
        <v>72.24538352536018</v>
      </c>
      <c r="I20" s="217">
        <v>7.92741399999999</v>
      </c>
      <c r="J20" s="218">
        <v>5.926163465659946</v>
      </c>
      <c r="K20" s="242">
        <v>74.75531700072627</v>
      </c>
      <c r="L20" s="263">
        <v>1.6507899999999553</v>
      </c>
      <c r="M20" s="242">
        <v>0.27412246565999165</v>
      </c>
      <c r="N20" s="264">
        <v>141.2568469211243</v>
      </c>
      <c r="O20" s="216">
        <v>104.84997305681247</v>
      </c>
    </row>
    <row r="21" spans="2:15" ht="72" customHeight="1">
      <c r="B21" s="327" t="s">
        <v>172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</row>
    <row r="22" ht="12.75">
      <c r="B22" s="252"/>
    </row>
    <row r="23" ht="12.75">
      <c r="B23" s="252"/>
    </row>
    <row r="24" ht="12.75">
      <c r="B24" s="253"/>
    </row>
    <row r="25" ht="12.75">
      <c r="A25" s="177" t="s">
        <v>173</v>
      </c>
    </row>
  </sheetData>
  <sheetProtection/>
  <mergeCells count="9">
    <mergeCell ref="B2:O2"/>
    <mergeCell ref="B21:O21"/>
    <mergeCell ref="B3:O3"/>
    <mergeCell ref="N4:O4"/>
    <mergeCell ref="B4:B6"/>
    <mergeCell ref="C4:E4"/>
    <mergeCell ref="F4:H4"/>
    <mergeCell ref="I4:K4"/>
    <mergeCell ref="L4:M4"/>
  </mergeCells>
  <printOptions/>
  <pageMargins left="0.25" right="0.4" top="1" bottom="1" header="0.4921259845" footer="0.492125984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01 leden 2013.xls</vt:lpwstr>
  </property>
</Properties>
</file>