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065" activeTab="0"/>
  </bookViews>
  <sheets>
    <sheet name="312 MF" sheetId="1" r:id="rId1"/>
  </sheets>
  <definedNames>
    <definedName name="_xlnm.Print_Titles" localSheetId="0">'312 MF'!$A:$A</definedName>
  </definedNames>
  <calcPr fullCalcOnLoad="1"/>
</workbook>
</file>

<file path=xl/sharedStrings.xml><?xml version="1.0" encoding="utf-8"?>
<sst xmlns="http://schemas.openxmlformats.org/spreadsheetml/2006/main" count="217" uniqueCount="95">
  <si>
    <t>Kapitola: 312 Ministerstvo financí</t>
  </si>
  <si>
    <t>Tabulka  č. 3</t>
  </si>
  <si>
    <t xml:space="preserve">Rozbor zaměstnanosti a čerpání mzdových prostředků </t>
  </si>
  <si>
    <t>Schválený rozpočet na rok 2010</t>
  </si>
  <si>
    <t>Rozpočet 2010 po změnách podle § 23 odstavec 1 písm. a)</t>
  </si>
  <si>
    <t>Změny rozpočtu 2010 podle § 23 odstavec 1 písm. b)</t>
  </si>
  <si>
    <t>Změny rozpočtu 2010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</si>
  <si>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</si>
  <si>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</si>
  <si>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</si>
  <si>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</si>
  <si>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</si>
  <si>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</si>
  <si>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</si>
  <si>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</si>
  <si>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</si>
  <si>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</si>
  <si>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</si>
  <si>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</si>
  <si>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</si>
  <si>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</si>
  <si>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</si>
  <si>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</si>
  <si>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</si>
  <si>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</si>
  <si>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</si>
  <si>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</si>
  <si>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</si>
  <si>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</si>
  <si>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</si>
  <si>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</si>
  <si>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</si>
  <si>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</si>
  <si>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</si>
  <si>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</si>
  <si>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</si>
  <si>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</si>
  <si>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</si>
  <si>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</si>
  <si>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</si>
  <si>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</si>
  <si>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</si>
  <si>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</si>
  <si>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</si>
  <si>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</si>
  <si>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</si>
  <si>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</si>
  <si>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</si>
  <si>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</si>
  <si>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</si>
  <si>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</si>
  <si>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</si>
  <si>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Územní finanční orgány</t>
  </si>
  <si>
    <t xml:space="preserve">       jednotlivé OSS - státní správa</t>
  </si>
  <si>
    <t xml:space="preserve">      OSS - státní správa celkem</t>
  </si>
  <si>
    <t xml:space="preserve">       Generální ředitelství cel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</si>
  <si>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</si>
  <si>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</si>
  <si>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</si>
  <si>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</si>
  <si>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</si>
  <si>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 xml:space="preserve">       - prostředky na vědu a výzkum</t>
  </si>
  <si>
    <t>Ústředně řízené</t>
  </si>
  <si>
    <t xml:space="preserve"> OSS a PO  c e l k e m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</si>
  <si>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</si>
  <si>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</t>
  </si>
  <si>
    <t>Plnění  závazných ukazatelů státního rozpočtu za rok 20xx.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</si>
  <si>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</si>
  <si>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</si>
  <si>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( tím se rozumí </t>
  </si>
  <si>
    <t xml:space="preserve">přesun prostředků státního rozpočtu v rámci závazných ukazatelů a mezi závaznými ukazateli stanovenými zákonem o státním rozpočtu nebo v rámci závazných ukazatelů a mezi závaznými </t>
  </si>
  <si>
    <t xml:space="preserve">ukazateli stanovenými správcem kapitoly; závazné ukazatele stanovené správcem kapitoly jsou jím stanovené příjmy a výdaje podrobněji členěné v rámci závazných ukazatelů stanovených </t>
  </si>
  <si>
    <t>zákonem o státním rozpočtu").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</si>
  <si>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</si>
  <si>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</si>
  <si>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</si>
  <si>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</si>
  <si>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</si>
  <si>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</si>
  <si>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</si>
  <si>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</si>
  <si>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</si>
  <si>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</si>
  <si>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</si>
  <si>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</si>
  <si>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</si>
  <si>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t>Vypracoval:</t>
  </si>
  <si>
    <t>Kontroloval:</t>
  </si>
  <si>
    <t>Datum:</t>
  </si>
  <si>
    <t>(příjmení, telefon, podpis)</t>
  </si>
  <si>
    <r>
      <t>Skutečnost za rok 2010</t>
    </r>
    <r>
      <rPr>
        <b/>
        <vertAlign val="superscript"/>
        <sz val="10"/>
        <rFont val="Arial CE"/>
        <family val="0"/>
      </rPr>
      <t xml:space="preserve"> </t>
    </r>
  </si>
  <si>
    <t>Ing. Vašáková</t>
  </si>
  <si>
    <t>Ing. Kalinová</t>
  </si>
  <si>
    <t>25704  2661</t>
  </si>
  <si>
    <t>25704    2871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</si>
</sst>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#,##0.0000"/>
    <numFmt numFmtId="170" formatCode="#,##0.000000"/>
    <numFmt numFmtId="171" formatCode="#,##0.00000"/>
    <numFmt numFmtId="172" formatCode="#,##0.0000000"/>
    <numFmt numFmtId="173" formatCode="0.0000"/>
    <numFmt numFmtId="174" formatCode="0.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0000"/>
    <numFmt numFmtId="180" formatCode="0.0"/>
    <numFmt numFmtId="181" formatCode="#,##0.000000000000"/>
    <numFmt numFmtId="182" formatCode="#,##0.0000000000000"/>
    <numFmt numFmtId="183" formatCode="#,##0.00000000000000"/>
    <numFmt numFmtId="184" formatCode="#,##0.000000000000000"/>
    <numFmt numFmtId="185" formatCode="#,##0.0000000000000000"/>
    <numFmt numFmtId="186" formatCode="0.000000"/>
    <numFmt numFmtId="187" formatCode="0.0000000"/>
    <numFmt numFmtId="188" formatCode="0.0%"/>
    <numFmt numFmtId="189" formatCode="_-* #,##0.0000\ _K_č_-;\-* #,##0.0000\ _K_č_-;_-* &quot;-&quot;??\ _K_č_-;_-@_-"/>
    <numFmt numFmtId="190" formatCode="_-* #,##0.000\ _K_č_-;\-* #,##0.000\ _K_č_-;_-* &quot;-&quot;??\ _K_č_-;_-@_-"/>
    <numFmt numFmtId="191" formatCode="_-* #,##0.0\ _K_č_-;\-* #,##0.0\ _K_č_-;_-* &quot;-&quot;??\ _K_č_-;_-@_-"/>
    <numFmt numFmtId="192" formatCode="_-* #,##0\ _K_č_-;\-* #,##0\ _K_č_-;_-* &quot;-&quot;??\ _K_č_-;_-@_-"/>
  </numFmts>
  <fonts count="3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vertAlign val="superscript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Continuous" vertical="center" wrapText="1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3" fontId="9" fillId="0" borderId="33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4" fontId="5" fillId="0" borderId="4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8" xfId="0" applyFont="1" applyFill="1" applyBorder="1" applyAlignment="1">
      <alignment horizontal="left"/>
    </xf>
    <xf numFmtId="4" fontId="5" fillId="0" borderId="49" xfId="0" applyNumberFormat="1" applyFont="1" applyFill="1" applyBorder="1" applyAlignment="1">
      <alignment/>
    </xf>
    <xf numFmtId="4" fontId="5" fillId="0" borderId="50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4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4" fontId="5" fillId="0" borderId="54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4" fontId="5" fillId="0" borderId="56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11" fillId="17" borderId="22" xfId="0" applyNumberFormat="1" applyFont="1" applyFill="1" applyBorder="1" applyAlignment="1">
      <alignment/>
    </xf>
    <xf numFmtId="3" fontId="11" fillId="17" borderId="22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4" fontId="11" fillId="17" borderId="19" xfId="0" applyNumberFormat="1" applyFont="1" applyFill="1" applyBorder="1" applyAlignment="1">
      <alignment/>
    </xf>
    <xf numFmtId="3" fontId="11" fillId="17" borderId="23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3" fontId="11" fillId="17" borderId="0" xfId="0" applyNumberFormat="1" applyFont="1" applyFill="1" applyBorder="1" applyAlignment="1">
      <alignment/>
    </xf>
    <xf numFmtId="4" fontId="11" fillId="17" borderId="30" xfId="0" applyNumberFormat="1" applyFont="1" applyFill="1" applyBorder="1" applyAlignment="1">
      <alignment/>
    </xf>
    <xf numFmtId="3" fontId="11" fillId="17" borderId="31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4" fontId="5" fillId="0" borderId="33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4" fontId="5" fillId="0" borderId="36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4" fontId="5" fillId="0" borderId="4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17" borderId="48" xfId="0" applyFont="1" applyFill="1" applyBorder="1" applyAlignment="1">
      <alignment/>
    </xf>
    <xf numFmtId="4" fontId="5" fillId="17" borderId="50" xfId="0" applyNumberFormat="1" applyFont="1" applyFill="1" applyBorder="1" applyAlignment="1">
      <alignment/>
    </xf>
    <xf numFmtId="3" fontId="5" fillId="17" borderId="50" xfId="0" applyNumberFormat="1" applyFont="1" applyFill="1" applyBorder="1" applyAlignment="1">
      <alignment/>
    </xf>
    <xf numFmtId="4" fontId="5" fillId="17" borderId="49" xfId="0" applyNumberFormat="1" applyFont="1" applyFill="1" applyBorder="1" applyAlignment="1">
      <alignment/>
    </xf>
    <xf numFmtId="3" fontId="5" fillId="17" borderId="51" xfId="0" applyNumberFormat="1" applyFont="1" applyFill="1" applyBorder="1" applyAlignment="1">
      <alignment/>
    </xf>
    <xf numFmtId="3" fontId="5" fillId="17" borderId="53" xfId="0" applyNumberFormat="1" applyFont="1" applyFill="1" applyBorder="1" applyAlignment="1">
      <alignment/>
    </xf>
    <xf numFmtId="4" fontId="5" fillId="17" borderId="54" xfId="0" applyNumberFormat="1" applyFont="1" applyFill="1" applyBorder="1" applyAlignment="1">
      <alignment/>
    </xf>
    <xf numFmtId="3" fontId="5" fillId="17" borderId="55" xfId="0" applyNumberFormat="1" applyFont="1" applyFill="1" applyBorder="1" applyAlignment="1">
      <alignment/>
    </xf>
    <xf numFmtId="4" fontId="5" fillId="17" borderId="56" xfId="0" applyNumberFormat="1" applyFont="1" applyFill="1" applyBorder="1" applyAlignment="1">
      <alignment/>
    </xf>
    <xf numFmtId="0" fontId="12" fillId="0" borderId="57" xfId="0" applyFont="1" applyFill="1" applyBorder="1" applyAlignment="1">
      <alignment vertical="top"/>
    </xf>
    <xf numFmtId="0" fontId="0" fillId="17" borderId="57" xfId="0" applyFont="1" applyFill="1" applyBorder="1" applyAlignment="1">
      <alignment horizontal="left" wrapText="1" shrinkToFit="1"/>
    </xf>
    <xf numFmtId="0" fontId="0" fillId="0" borderId="57" xfId="0" applyFont="1" applyFill="1" applyBorder="1" applyAlignment="1">
      <alignment horizontal="left" wrapText="1" shrinkToFit="1"/>
    </xf>
    <xf numFmtId="0" fontId="5" fillId="0" borderId="57" xfId="0" applyFont="1" applyFill="1" applyBorder="1" applyAlignment="1">
      <alignment horizontal="left" wrapText="1" shrinkToFit="1"/>
    </xf>
    <xf numFmtId="0" fontId="0" fillId="0" borderId="57" xfId="0" applyFont="1" applyFill="1" applyBorder="1" applyAlignment="1">
      <alignment/>
    </xf>
    <xf numFmtId="0" fontId="0" fillId="17" borderId="58" xfId="0" applyFont="1" applyFill="1" applyBorder="1" applyAlignment="1">
      <alignment horizontal="left"/>
    </xf>
    <xf numFmtId="4" fontId="5" fillId="0" borderId="59" xfId="0" applyNumberFormat="1" applyFont="1" applyFill="1" applyBorder="1" applyAlignment="1">
      <alignment/>
    </xf>
    <xf numFmtId="4" fontId="5" fillId="17" borderId="60" xfId="0" applyNumberFormat="1" applyFont="1" applyFill="1" applyBorder="1" applyAlignment="1">
      <alignment/>
    </xf>
    <xf numFmtId="3" fontId="5" fillId="17" borderId="60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4" fontId="5" fillId="17" borderId="59" xfId="0" applyNumberFormat="1" applyFont="1" applyFill="1" applyBorder="1" applyAlignment="1">
      <alignment/>
    </xf>
    <xf numFmtId="3" fontId="5" fillId="17" borderId="61" xfId="0" applyNumberFormat="1" applyFont="1" applyFill="1" applyBorder="1" applyAlignment="1">
      <alignment/>
    </xf>
    <xf numFmtId="4" fontId="5" fillId="0" borderId="62" xfId="0" applyNumberFormat="1" applyFont="1" applyFill="1" applyBorder="1" applyAlignment="1">
      <alignment/>
    </xf>
    <xf numFmtId="3" fontId="5" fillId="17" borderId="63" xfId="0" applyNumberFormat="1" applyFont="1" applyFill="1" applyBorder="1" applyAlignment="1">
      <alignment/>
    </xf>
    <xf numFmtId="4" fontId="5" fillId="17" borderId="64" xfId="0" applyNumberFormat="1" applyFont="1" applyFill="1" applyBorder="1" applyAlignment="1">
      <alignment/>
    </xf>
    <xf numFmtId="3" fontId="5" fillId="17" borderId="65" xfId="0" applyNumberFormat="1" applyFont="1" applyFill="1" applyBorder="1" applyAlignment="1">
      <alignment/>
    </xf>
    <xf numFmtId="4" fontId="5" fillId="17" borderId="66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4" fontId="5" fillId="0" borderId="60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4" fontId="5" fillId="0" borderId="64" xfId="0" applyNumberFormat="1" applyFont="1" applyFill="1" applyBorder="1" applyAlignment="1">
      <alignment/>
    </xf>
    <xf numFmtId="3" fontId="5" fillId="0" borderId="65" xfId="0" applyNumberFormat="1" applyFont="1" applyFill="1" applyBorder="1" applyAlignment="1">
      <alignment/>
    </xf>
    <xf numFmtId="4" fontId="5" fillId="0" borderId="66" xfId="0" applyNumberFormat="1" applyFont="1" applyFill="1" applyBorder="1" applyAlignment="1">
      <alignment/>
    </xf>
    <xf numFmtId="0" fontId="5" fillId="0" borderId="48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/>
    </xf>
    <xf numFmtId="0" fontId="5" fillId="17" borderId="48" xfId="0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4" fontId="5" fillId="17" borderId="50" xfId="0" applyNumberFormat="1" applyFont="1" applyFill="1" applyBorder="1" applyAlignment="1">
      <alignment vertical="center"/>
    </xf>
    <xf numFmtId="3" fontId="5" fillId="17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4" fontId="5" fillId="17" borderId="49" xfId="0" applyNumberFormat="1" applyFont="1" applyFill="1" applyBorder="1" applyAlignment="1">
      <alignment vertical="center"/>
    </xf>
    <xf numFmtId="3" fontId="5" fillId="17" borderId="51" xfId="0" applyNumberFormat="1" applyFont="1" applyFill="1" applyBorder="1" applyAlignment="1">
      <alignment vertical="center"/>
    </xf>
    <xf numFmtId="4" fontId="5" fillId="0" borderId="52" xfId="0" applyNumberFormat="1" applyFont="1" applyFill="1" applyBorder="1" applyAlignment="1">
      <alignment vertical="center"/>
    </xf>
    <xf numFmtId="3" fontId="5" fillId="17" borderId="53" xfId="0" applyNumberFormat="1" applyFont="1" applyFill="1" applyBorder="1" applyAlignment="1">
      <alignment vertical="center"/>
    </xf>
    <xf numFmtId="4" fontId="5" fillId="17" borderId="67" xfId="0" applyNumberFormat="1" applyFont="1" applyFill="1" applyBorder="1" applyAlignment="1">
      <alignment vertical="center"/>
    </xf>
    <xf numFmtId="4" fontId="5" fillId="17" borderId="68" xfId="0" applyNumberFormat="1" applyFont="1" applyFill="1" applyBorder="1" applyAlignment="1">
      <alignment vertical="center"/>
    </xf>
    <xf numFmtId="3" fontId="5" fillId="17" borderId="69" xfId="0" applyNumberFormat="1" applyFont="1" applyFill="1" applyBorder="1" applyAlignment="1">
      <alignment/>
    </xf>
    <xf numFmtId="4" fontId="5" fillId="17" borderId="56" xfId="0" applyNumberFormat="1" applyFont="1" applyFill="1" applyBorder="1" applyAlignment="1">
      <alignment vertical="center"/>
    </xf>
    <xf numFmtId="0" fontId="0" fillId="0" borderId="70" xfId="0" applyFont="1" applyFill="1" applyBorder="1" applyAlignment="1">
      <alignment/>
    </xf>
    <xf numFmtId="4" fontId="5" fillId="0" borderId="67" xfId="0" applyNumberFormat="1" applyFont="1" applyFill="1" applyBorder="1" applyAlignment="1">
      <alignment/>
    </xf>
    <xf numFmtId="4" fontId="5" fillId="0" borderId="7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4" fontId="5" fillId="0" borderId="73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4" fontId="5" fillId="0" borderId="68" xfId="0" applyNumberFormat="1" applyFont="1" applyFill="1" applyBorder="1" applyAlignment="1">
      <alignment/>
    </xf>
    <xf numFmtId="3" fontId="5" fillId="0" borderId="69" xfId="0" applyNumberFormat="1" applyFont="1" applyFill="1" applyBorder="1" applyAlignment="1">
      <alignment/>
    </xf>
    <xf numFmtId="4" fontId="5" fillId="0" borderId="75" xfId="0" applyNumberFormat="1" applyFont="1" applyFill="1" applyBorder="1" applyAlignment="1">
      <alignment/>
    </xf>
    <xf numFmtId="0" fontId="5" fillId="0" borderId="48" xfId="0" applyFont="1" applyFill="1" applyBorder="1" applyAlignment="1">
      <alignment horizontal="left"/>
    </xf>
    <xf numFmtId="4" fontId="5" fillId="0" borderId="76" xfId="0" applyNumberFormat="1" applyFont="1" applyFill="1" applyBorder="1" applyAlignment="1">
      <alignment/>
    </xf>
    <xf numFmtId="4" fontId="5" fillId="0" borderId="77" xfId="0" applyNumberFormat="1" applyFont="1" applyFill="1" applyBorder="1" applyAlignment="1">
      <alignment/>
    </xf>
    <xf numFmtId="4" fontId="5" fillId="0" borderId="78" xfId="0" applyNumberFormat="1" applyFont="1" applyFill="1" applyBorder="1" applyAlignment="1">
      <alignment/>
    </xf>
    <xf numFmtId="3" fontId="5" fillId="0" borderId="79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left"/>
    </xf>
    <xf numFmtId="4" fontId="11" fillId="0" borderId="22" xfId="0" applyNumberFormat="1" applyFont="1" applyFill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80" xfId="0" applyNumberFormat="1" applyFont="1" applyFill="1" applyBorder="1" applyAlignment="1">
      <alignment/>
    </xf>
    <xf numFmtId="3" fontId="5" fillId="0" borderId="80" xfId="0" applyNumberFormat="1" applyFont="1" applyFill="1" applyBorder="1" applyAlignment="1">
      <alignment/>
    </xf>
    <xf numFmtId="3" fontId="5" fillId="0" borderId="81" xfId="0" applyNumberFormat="1" applyFont="1" applyFill="1" applyBorder="1" applyAlignment="1">
      <alignment/>
    </xf>
    <xf numFmtId="4" fontId="5" fillId="0" borderId="82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4" fontId="5" fillId="0" borderId="83" xfId="0" applyNumberFormat="1" applyFont="1" applyFill="1" applyBorder="1" applyAlignment="1">
      <alignment/>
    </xf>
    <xf numFmtId="3" fontId="5" fillId="0" borderId="84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4" fontId="5" fillId="0" borderId="86" xfId="0" applyNumberFormat="1" applyFont="1" applyFill="1" applyBorder="1" applyAlignment="1">
      <alignment/>
    </xf>
    <xf numFmtId="3" fontId="5" fillId="0" borderId="86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4" fontId="5" fillId="0" borderId="88" xfId="0" applyNumberFormat="1" applyFont="1" applyFill="1" applyBorder="1" applyAlignment="1">
      <alignment/>
    </xf>
    <xf numFmtId="4" fontId="5" fillId="0" borderId="89" xfId="0" applyNumberFormat="1" applyFont="1" applyFill="1" applyBorder="1" applyAlignment="1">
      <alignment/>
    </xf>
    <xf numFmtId="3" fontId="5" fillId="0" borderId="90" xfId="0" applyNumberFormat="1" applyFont="1" applyFill="1" applyBorder="1" applyAlignment="1">
      <alignment/>
    </xf>
    <xf numFmtId="4" fontId="5" fillId="0" borderId="91" xfId="0" applyNumberFormat="1" applyFont="1" applyFill="1" applyBorder="1" applyAlignment="1">
      <alignment/>
    </xf>
    <xf numFmtId="3" fontId="5" fillId="0" borderId="92" xfId="0" applyNumberFormat="1" applyFont="1" applyFill="1" applyBorder="1" applyAlignment="1">
      <alignment/>
    </xf>
    <xf numFmtId="4" fontId="5" fillId="0" borderId="9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="75" zoomScaleNormal="75" workbookViewId="0" topLeftCell="A1">
      <pane xSplit="1" ySplit="11" topLeftCell="B12" activePane="bottomRight" state="frozen"/>
      <selection pane="topLeft" activeCell="T73" sqref="T73"/>
      <selection pane="topRight" activeCell="T73" sqref="T73"/>
      <selection pane="bottomLeft" activeCell="T73" sqref="T73"/>
      <selection pane="bottomRight" activeCell="A2" sqref="A2"/>
    </sheetView>
  </sheetViews>
  <sheetFormatPr defaultColWidth="9.125" defaultRowHeight="12.75"/>
  <cols>
    <col min="1" max="1" width="35.625" style="6" bestFit="1" customWidth="1"/>
    <col min="2" max="2" width="14.625" style="6" customWidth="1"/>
    <col min="3" max="3" width="14.875" style="6" customWidth="1"/>
    <col min="4" max="4" width="13.875" style="6" bestFit="1" customWidth="1"/>
    <col min="5" max="5" width="7.75390625" style="6" customWidth="1"/>
    <col min="6" max="6" width="8.625" style="6" customWidth="1"/>
    <col min="7" max="7" width="14.625" style="6" customWidth="1"/>
    <col min="8" max="8" width="14.875" style="6" customWidth="1"/>
    <col min="9" max="9" width="13.875" style="6" bestFit="1" customWidth="1"/>
    <col min="10" max="10" width="8.75390625" style="6" customWidth="1"/>
    <col min="11" max="11" width="8.125" style="6" customWidth="1"/>
    <col min="12" max="12" width="14.875" style="6" customWidth="1"/>
    <col min="13" max="13" width="11.25390625" style="6" customWidth="1"/>
    <col min="14" max="14" width="8.75390625" style="6" customWidth="1"/>
    <col min="15" max="15" width="14.875" style="6" customWidth="1"/>
    <col min="16" max="16" width="11.625" style="6" bestFit="1" customWidth="1"/>
    <col min="17" max="17" width="8.75390625" style="6" customWidth="1"/>
    <col min="18" max="18" width="14.625" style="6" customWidth="1"/>
    <col min="19" max="19" width="14.875" style="6" customWidth="1"/>
    <col min="20" max="20" width="13.25390625" style="6" bestFit="1" customWidth="1"/>
    <col min="21" max="21" width="8.625" style="6" customWidth="1"/>
    <col min="22" max="22" width="8.125" style="6" customWidth="1"/>
    <col min="23" max="23" width="14.875" style="6" customWidth="1"/>
    <col min="24" max="24" width="10.625" style="6" customWidth="1"/>
    <col min="25" max="25" width="8.75390625" style="6" customWidth="1"/>
    <col min="26" max="26" width="14.875" style="6" customWidth="1"/>
    <col min="27" max="27" width="10.625" style="6" customWidth="1"/>
    <col min="28" max="28" width="8.625" style="6" customWidth="1"/>
    <col min="29" max="29" width="12.00390625" style="6" customWidth="1"/>
    <col min="30" max="30" width="14.875" style="6" customWidth="1"/>
    <col min="31" max="31" width="10.625" style="6" bestFit="1" customWidth="1"/>
    <col min="32" max="32" width="8.75390625" style="6" customWidth="1"/>
    <col min="33" max="33" width="14.875" style="6" customWidth="1"/>
    <col min="34" max="34" width="10.625" style="6" customWidth="1"/>
    <col min="35" max="35" width="8.625" style="6" customWidth="1"/>
    <col min="36" max="36" width="9.25390625" style="6" customWidth="1"/>
    <col min="37" max="37" width="9.25390625" style="6" bestFit="1" customWidth="1"/>
    <col min="38" max="16384" width="9.125" style="6" customWidth="1"/>
  </cols>
  <sheetData>
    <row r="1" spans="1:36" s="1" customFormat="1" ht="15.75">
      <c r="A1" s="1" t="s">
        <v>0</v>
      </c>
      <c r="V1" s="2"/>
      <c r="AJ1" s="2" t="s">
        <v>1</v>
      </c>
    </row>
    <row r="3" spans="1:37" ht="20.25">
      <c r="A3" s="3"/>
      <c r="B3" s="229" t="s">
        <v>2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2:37" ht="13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6" s="16" customFormat="1" ht="57.75" customHeight="1" thickBot="1" thickTop="1">
      <c r="A5" s="8"/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  <c r="K5" s="11"/>
      <c r="L5" s="223" t="s">
        <v>5</v>
      </c>
      <c r="M5" s="224"/>
      <c r="N5" s="225"/>
      <c r="O5" s="223" t="s">
        <v>6</v>
      </c>
      <c r="P5" s="224"/>
      <c r="Q5" s="225"/>
      <c r="R5" s="9" t="s">
        <v>90</v>
      </c>
      <c r="S5" s="10"/>
      <c r="T5" s="10"/>
      <c r="U5" s="10"/>
      <c r="V5" s="11"/>
      <c r="W5" s="223" t="s">
        <v>7</v>
      </c>
      <c r="X5" s="224"/>
      <c r="Y5" s="225"/>
      <c r="Z5" s="223" t="s">
        <v>8</v>
      </c>
      <c r="AA5" s="224"/>
      <c r="AB5" s="225"/>
      <c r="AC5" s="12" t="s">
        <v>9</v>
      </c>
      <c r="AD5" s="13" t="s">
        <v>10</v>
      </c>
      <c r="AE5" s="14"/>
      <c r="AF5" s="14"/>
      <c r="AG5" s="226" t="s">
        <v>11</v>
      </c>
      <c r="AH5" s="227"/>
      <c r="AI5" s="228"/>
      <c r="AJ5" s="15"/>
    </row>
    <row r="6" spans="1:36" s="30" customFormat="1" ht="12.75">
      <c r="A6" s="17"/>
      <c r="B6" s="18" t="s">
        <v>12</v>
      </c>
      <c r="C6" s="19" t="s">
        <v>13</v>
      </c>
      <c r="D6" s="20"/>
      <c r="E6" s="21"/>
      <c r="F6" s="22"/>
      <c r="G6" s="18" t="s">
        <v>12</v>
      </c>
      <c r="H6" s="19" t="s">
        <v>13</v>
      </c>
      <c r="I6" s="20"/>
      <c r="J6" s="21"/>
      <c r="K6" s="23"/>
      <c r="L6" s="24"/>
      <c r="M6" s="25"/>
      <c r="N6" s="26"/>
      <c r="O6" s="24"/>
      <c r="P6" s="25"/>
      <c r="Q6" s="26"/>
      <c r="R6" s="18" t="s">
        <v>12</v>
      </c>
      <c r="S6" s="19" t="s">
        <v>13</v>
      </c>
      <c r="T6" s="20"/>
      <c r="U6" s="21"/>
      <c r="V6" s="22"/>
      <c r="W6" s="24"/>
      <c r="X6" s="25"/>
      <c r="Y6" s="26"/>
      <c r="Z6" s="24"/>
      <c r="AA6" s="25"/>
      <c r="AB6" s="26"/>
      <c r="AC6" s="27" t="s">
        <v>14</v>
      </c>
      <c r="AD6" s="25"/>
      <c r="AE6" s="25"/>
      <c r="AF6" s="28"/>
      <c r="AG6" s="24"/>
      <c r="AH6" s="25"/>
      <c r="AI6" s="26"/>
      <c r="AJ6" s="29" t="s">
        <v>15</v>
      </c>
    </row>
    <row r="7" spans="1:36" s="30" customFormat="1" ht="12.75">
      <c r="A7" s="17"/>
      <c r="B7" s="18" t="s">
        <v>16</v>
      </c>
      <c r="C7" s="31" t="s">
        <v>17</v>
      </c>
      <c r="D7" s="31" t="s">
        <v>12</v>
      </c>
      <c r="E7" s="31" t="s">
        <v>18</v>
      </c>
      <c r="F7" s="22" t="s">
        <v>19</v>
      </c>
      <c r="G7" s="18" t="s">
        <v>16</v>
      </c>
      <c r="H7" s="31" t="s">
        <v>17</v>
      </c>
      <c r="I7" s="31" t="s">
        <v>12</v>
      </c>
      <c r="J7" s="31" t="s">
        <v>18</v>
      </c>
      <c r="K7" s="22" t="s">
        <v>19</v>
      </c>
      <c r="L7" s="18" t="s">
        <v>17</v>
      </c>
      <c r="M7" s="32" t="s">
        <v>12</v>
      </c>
      <c r="N7" s="33" t="s">
        <v>18</v>
      </c>
      <c r="O7" s="18" t="s">
        <v>17</v>
      </c>
      <c r="P7" s="32" t="s">
        <v>12</v>
      </c>
      <c r="Q7" s="33" t="s">
        <v>18</v>
      </c>
      <c r="R7" s="18" t="s">
        <v>16</v>
      </c>
      <c r="S7" s="31" t="s">
        <v>17</v>
      </c>
      <c r="T7" s="31" t="s">
        <v>12</v>
      </c>
      <c r="U7" s="31" t="s">
        <v>19</v>
      </c>
      <c r="V7" s="22" t="s">
        <v>19</v>
      </c>
      <c r="W7" s="18" t="s">
        <v>17</v>
      </c>
      <c r="X7" s="32" t="s">
        <v>12</v>
      </c>
      <c r="Y7" s="22" t="s">
        <v>19</v>
      </c>
      <c r="Z7" s="18" t="s">
        <v>17</v>
      </c>
      <c r="AA7" s="32" t="s">
        <v>12</v>
      </c>
      <c r="AB7" s="22" t="s">
        <v>19</v>
      </c>
      <c r="AC7" s="27" t="s">
        <v>20</v>
      </c>
      <c r="AD7" s="32" t="s">
        <v>17</v>
      </c>
      <c r="AE7" s="32" t="s">
        <v>12</v>
      </c>
      <c r="AF7" s="34" t="s">
        <v>19</v>
      </c>
      <c r="AG7" s="18" t="s">
        <v>17</v>
      </c>
      <c r="AH7" s="32" t="s">
        <v>12</v>
      </c>
      <c r="AI7" s="33" t="s">
        <v>19</v>
      </c>
      <c r="AJ7" s="29" t="s">
        <v>21</v>
      </c>
    </row>
    <row r="8" spans="1:36" s="30" customFormat="1" ht="12.75">
      <c r="A8" s="17"/>
      <c r="B8" s="18" t="s">
        <v>22</v>
      </c>
      <c r="C8" s="31" t="s">
        <v>23</v>
      </c>
      <c r="D8" s="31" t="s">
        <v>24</v>
      </c>
      <c r="E8" s="31" t="s">
        <v>25</v>
      </c>
      <c r="F8" s="22" t="s">
        <v>26</v>
      </c>
      <c r="G8" s="18" t="s">
        <v>22</v>
      </c>
      <c r="H8" s="31" t="s">
        <v>23</v>
      </c>
      <c r="I8" s="31" t="s">
        <v>24</v>
      </c>
      <c r="J8" s="31" t="s">
        <v>27</v>
      </c>
      <c r="K8" s="22" t="s">
        <v>26</v>
      </c>
      <c r="L8" s="18" t="s">
        <v>23</v>
      </c>
      <c r="M8" s="32" t="s">
        <v>24</v>
      </c>
      <c r="N8" s="33" t="s">
        <v>27</v>
      </c>
      <c r="O8" s="18" t="s">
        <v>23</v>
      </c>
      <c r="P8" s="32" t="s">
        <v>24</v>
      </c>
      <c r="Q8" s="33" t="s">
        <v>27</v>
      </c>
      <c r="R8" s="18" t="s">
        <v>22</v>
      </c>
      <c r="S8" s="31" t="s">
        <v>23</v>
      </c>
      <c r="T8" s="31" t="s">
        <v>24</v>
      </c>
      <c r="U8" s="31" t="s">
        <v>28</v>
      </c>
      <c r="V8" s="22" t="s">
        <v>26</v>
      </c>
      <c r="W8" s="18" t="s">
        <v>23</v>
      </c>
      <c r="X8" s="32" t="s">
        <v>24</v>
      </c>
      <c r="Y8" s="22" t="s">
        <v>28</v>
      </c>
      <c r="Z8" s="18" t="s">
        <v>23</v>
      </c>
      <c r="AA8" s="32" t="s">
        <v>24</v>
      </c>
      <c r="AB8" s="22" t="s">
        <v>28</v>
      </c>
      <c r="AC8" s="27" t="s">
        <v>29</v>
      </c>
      <c r="AD8" s="32" t="s">
        <v>23</v>
      </c>
      <c r="AE8" s="32" t="s">
        <v>24</v>
      </c>
      <c r="AF8" s="34" t="s">
        <v>28</v>
      </c>
      <c r="AG8" s="18" t="s">
        <v>23</v>
      </c>
      <c r="AH8" s="32" t="s">
        <v>24</v>
      </c>
      <c r="AI8" s="33" t="s">
        <v>28</v>
      </c>
      <c r="AJ8" s="29" t="s">
        <v>30</v>
      </c>
    </row>
    <row r="9" spans="1:36" s="30" customFormat="1" ht="12.75">
      <c r="A9" s="17"/>
      <c r="B9" s="18" t="s">
        <v>31</v>
      </c>
      <c r="C9" s="31" t="s">
        <v>32</v>
      </c>
      <c r="D9" s="31"/>
      <c r="E9" s="31" t="s">
        <v>33</v>
      </c>
      <c r="F9" s="22"/>
      <c r="G9" s="18" t="s">
        <v>31</v>
      </c>
      <c r="H9" s="31" t="s">
        <v>32</v>
      </c>
      <c r="I9" s="31"/>
      <c r="J9" s="31" t="s">
        <v>34</v>
      </c>
      <c r="K9" s="22"/>
      <c r="L9" s="18" t="s">
        <v>32</v>
      </c>
      <c r="M9" s="32"/>
      <c r="N9" s="33" t="s">
        <v>34</v>
      </c>
      <c r="O9" s="18" t="s">
        <v>32</v>
      </c>
      <c r="P9" s="32"/>
      <c r="Q9" s="33" t="s">
        <v>34</v>
      </c>
      <c r="R9" s="18" t="s">
        <v>31</v>
      </c>
      <c r="S9" s="31" t="s">
        <v>32</v>
      </c>
      <c r="T9" s="31"/>
      <c r="U9" s="31" t="s">
        <v>35</v>
      </c>
      <c r="V9" s="22"/>
      <c r="W9" s="18" t="s">
        <v>32</v>
      </c>
      <c r="X9" s="32"/>
      <c r="Y9" s="22" t="s">
        <v>35</v>
      </c>
      <c r="Z9" s="18" t="s">
        <v>32</v>
      </c>
      <c r="AA9" s="32"/>
      <c r="AB9" s="22" t="s">
        <v>35</v>
      </c>
      <c r="AC9" s="27" t="s">
        <v>36</v>
      </c>
      <c r="AD9" s="32" t="s">
        <v>32</v>
      </c>
      <c r="AE9" s="32"/>
      <c r="AF9" s="34" t="s">
        <v>35</v>
      </c>
      <c r="AG9" s="18" t="s">
        <v>32</v>
      </c>
      <c r="AH9" s="32"/>
      <c r="AI9" s="33" t="s">
        <v>35</v>
      </c>
      <c r="AJ9" s="29" t="s">
        <v>37</v>
      </c>
    </row>
    <row r="10" spans="1:36" s="30" customFormat="1" ht="13.5" thickBot="1">
      <c r="A10" s="35"/>
      <c r="B10" s="36" t="s">
        <v>38</v>
      </c>
      <c r="C10" s="37" t="s">
        <v>39</v>
      </c>
      <c r="D10" s="37" t="s">
        <v>39</v>
      </c>
      <c r="E10" s="37"/>
      <c r="F10" s="38" t="s">
        <v>40</v>
      </c>
      <c r="G10" s="36" t="s">
        <v>38</v>
      </c>
      <c r="H10" s="37" t="s">
        <v>39</v>
      </c>
      <c r="I10" s="37" t="s">
        <v>39</v>
      </c>
      <c r="J10" s="37" t="s">
        <v>41</v>
      </c>
      <c r="K10" s="38" t="s">
        <v>40</v>
      </c>
      <c r="L10" s="36" t="s">
        <v>39</v>
      </c>
      <c r="M10" s="39" t="s">
        <v>39</v>
      </c>
      <c r="N10" s="40" t="s">
        <v>41</v>
      </c>
      <c r="O10" s="36" t="s">
        <v>39</v>
      </c>
      <c r="P10" s="39" t="s">
        <v>39</v>
      </c>
      <c r="Q10" s="40" t="s">
        <v>41</v>
      </c>
      <c r="R10" s="36" t="s">
        <v>38</v>
      </c>
      <c r="S10" s="37" t="s">
        <v>39</v>
      </c>
      <c r="T10" s="37" t="s">
        <v>39</v>
      </c>
      <c r="U10" s="37" t="s">
        <v>42</v>
      </c>
      <c r="V10" s="38" t="s">
        <v>40</v>
      </c>
      <c r="W10" s="36" t="s">
        <v>39</v>
      </c>
      <c r="X10" s="39" t="s">
        <v>39</v>
      </c>
      <c r="Y10" s="38" t="s">
        <v>42</v>
      </c>
      <c r="Z10" s="36" t="s">
        <v>39</v>
      </c>
      <c r="AA10" s="39" t="s">
        <v>39</v>
      </c>
      <c r="AB10" s="38" t="s">
        <v>42</v>
      </c>
      <c r="AC10" s="41" t="s">
        <v>39</v>
      </c>
      <c r="AD10" s="39" t="s">
        <v>39</v>
      </c>
      <c r="AE10" s="39" t="s">
        <v>39</v>
      </c>
      <c r="AF10" s="42" t="s">
        <v>42</v>
      </c>
      <c r="AG10" s="36" t="s">
        <v>39</v>
      </c>
      <c r="AH10" s="39" t="s">
        <v>39</v>
      </c>
      <c r="AI10" s="40" t="s">
        <v>42</v>
      </c>
      <c r="AJ10" s="43">
        <v>2010</v>
      </c>
    </row>
    <row r="11" spans="1:36" ht="13.5" thickBot="1">
      <c r="A11" s="44" t="s">
        <v>29</v>
      </c>
      <c r="B11" s="45">
        <v>1</v>
      </c>
      <c r="C11" s="46">
        <v>2</v>
      </c>
      <c r="D11" s="46">
        <v>3</v>
      </c>
      <c r="E11" s="46">
        <v>4</v>
      </c>
      <c r="F11" s="46">
        <v>5</v>
      </c>
      <c r="G11" s="45">
        <v>6</v>
      </c>
      <c r="H11" s="46">
        <v>7</v>
      </c>
      <c r="I11" s="46">
        <v>8</v>
      </c>
      <c r="J11" s="46">
        <v>9</v>
      </c>
      <c r="K11" s="47">
        <v>10</v>
      </c>
      <c r="L11" s="45">
        <v>11</v>
      </c>
      <c r="M11" s="46">
        <v>12</v>
      </c>
      <c r="N11" s="47">
        <v>13</v>
      </c>
      <c r="O11" s="45">
        <v>14</v>
      </c>
      <c r="P11" s="46">
        <v>15</v>
      </c>
      <c r="Q11" s="47">
        <v>16</v>
      </c>
      <c r="R11" s="45">
        <v>17</v>
      </c>
      <c r="S11" s="46">
        <v>18</v>
      </c>
      <c r="T11" s="46">
        <v>19</v>
      </c>
      <c r="U11" s="46">
        <v>20</v>
      </c>
      <c r="V11" s="47">
        <v>21</v>
      </c>
      <c r="W11" s="45">
        <v>22</v>
      </c>
      <c r="X11" s="46">
        <v>23</v>
      </c>
      <c r="Y11" s="47">
        <v>24</v>
      </c>
      <c r="Z11" s="45">
        <v>25</v>
      </c>
      <c r="AA11" s="46">
        <v>26</v>
      </c>
      <c r="AB11" s="47">
        <v>27</v>
      </c>
      <c r="AC11" s="48">
        <v>28</v>
      </c>
      <c r="AD11" s="45">
        <v>29</v>
      </c>
      <c r="AE11" s="49">
        <v>30</v>
      </c>
      <c r="AF11" s="50">
        <v>31</v>
      </c>
      <c r="AG11" s="45">
        <v>32</v>
      </c>
      <c r="AH11" s="49">
        <v>33</v>
      </c>
      <c r="AI11" s="51">
        <v>34</v>
      </c>
      <c r="AJ11" s="52">
        <v>35</v>
      </c>
    </row>
    <row r="12" spans="1:36" s="63" customFormat="1" ht="15">
      <c r="A12" s="53" t="s">
        <v>43</v>
      </c>
      <c r="B12" s="54"/>
      <c r="C12" s="55"/>
      <c r="D12" s="55"/>
      <c r="E12" s="56"/>
      <c r="F12" s="57"/>
      <c r="G12" s="54"/>
      <c r="H12" s="55"/>
      <c r="I12" s="55"/>
      <c r="J12" s="56"/>
      <c r="K12" s="57"/>
      <c r="L12" s="54"/>
      <c r="M12" s="55"/>
      <c r="N12" s="57"/>
      <c r="O12" s="54"/>
      <c r="P12" s="55"/>
      <c r="Q12" s="57"/>
      <c r="R12" s="54"/>
      <c r="S12" s="55"/>
      <c r="T12" s="55"/>
      <c r="U12" s="56"/>
      <c r="V12" s="57"/>
      <c r="W12" s="54"/>
      <c r="X12" s="55"/>
      <c r="Y12" s="57"/>
      <c r="Z12" s="54"/>
      <c r="AA12" s="55"/>
      <c r="AB12" s="57"/>
      <c r="AC12" s="58"/>
      <c r="AD12" s="54"/>
      <c r="AE12" s="55"/>
      <c r="AF12" s="59"/>
      <c r="AG12" s="54"/>
      <c r="AH12" s="60"/>
      <c r="AI12" s="61"/>
      <c r="AJ12" s="62"/>
    </row>
    <row r="13" spans="1:36" s="63" customFormat="1" ht="15">
      <c r="A13" s="64" t="s">
        <v>44</v>
      </c>
      <c r="B13" s="65">
        <f>IF(C13+D13=B18+B47,B47+B18,"chyba")</f>
        <v>8344730</v>
      </c>
      <c r="C13" s="66">
        <f>C18+C47</f>
        <v>57396</v>
      </c>
      <c r="D13" s="66">
        <f>D18+D47</f>
        <v>8287334</v>
      </c>
      <c r="E13" s="67">
        <f>E18+E47</f>
        <v>25002</v>
      </c>
      <c r="F13" s="68">
        <f>IF(E13=0,0,ROUND(D13/E13/12*1000,0))</f>
        <v>27622</v>
      </c>
      <c r="G13" s="65">
        <f>IF(H13+I13=G18+G47,G47+G18,"chyba")</f>
        <v>8418193</v>
      </c>
      <c r="H13" s="66">
        <f>H18+H47</f>
        <v>74664</v>
      </c>
      <c r="I13" s="66">
        <f>I18+I47</f>
        <v>8343529</v>
      </c>
      <c r="J13" s="67">
        <f>J18+J47</f>
        <v>25003</v>
      </c>
      <c r="K13" s="68">
        <f>IF(J13=0,0,ROUND(I13/J13/12*1000,0))</f>
        <v>27808</v>
      </c>
      <c r="L13" s="65">
        <f aca="true" t="shared" si="0" ref="L13:Q13">L18+L47</f>
        <v>0</v>
      </c>
      <c r="M13" s="66">
        <f t="shared" si="0"/>
        <v>0</v>
      </c>
      <c r="N13" s="68">
        <f t="shared" si="0"/>
        <v>0</v>
      </c>
      <c r="O13" s="65">
        <f t="shared" si="0"/>
        <v>3387</v>
      </c>
      <c r="P13" s="66">
        <f t="shared" si="0"/>
        <v>212437</v>
      </c>
      <c r="Q13" s="68">
        <f t="shared" si="0"/>
        <v>0</v>
      </c>
      <c r="R13" s="65">
        <f>IF(S13+T13=R18+R47,R47+R18,"chyba")</f>
        <v>8196246.49</v>
      </c>
      <c r="S13" s="66">
        <f>S18+S47</f>
        <v>64808.69</v>
      </c>
      <c r="T13" s="66">
        <f>T18+T47</f>
        <v>8131437.8</v>
      </c>
      <c r="U13" s="67">
        <f>U18+U47</f>
        <v>24186</v>
      </c>
      <c r="V13" s="68">
        <f>IF(U13=0,0,ROUND(T13/U13/12*1000,0))</f>
        <v>28017</v>
      </c>
      <c r="W13" s="65">
        <f aca="true" t="shared" si="1" ref="W13:AB13">W18+W47</f>
        <v>62.37</v>
      </c>
      <c r="X13" s="66">
        <f t="shared" si="1"/>
        <v>18460.88</v>
      </c>
      <c r="Y13" s="68">
        <f t="shared" si="1"/>
        <v>0</v>
      </c>
      <c r="Z13" s="65">
        <f t="shared" si="1"/>
        <v>0</v>
      </c>
      <c r="AA13" s="66">
        <f t="shared" si="1"/>
        <v>0</v>
      </c>
      <c r="AB13" s="68">
        <f t="shared" si="1"/>
        <v>0</v>
      </c>
      <c r="AC13" s="69"/>
      <c r="AD13" s="65">
        <f aca="true" t="shared" si="2" ref="AD13:AJ13">AD18+AD47</f>
        <v>0</v>
      </c>
      <c r="AE13" s="66">
        <f t="shared" si="2"/>
        <v>27.54</v>
      </c>
      <c r="AF13" s="70">
        <f t="shared" si="2"/>
        <v>0</v>
      </c>
      <c r="AG13" s="65">
        <f t="shared" si="2"/>
        <v>0</v>
      </c>
      <c r="AH13" s="71">
        <f t="shared" si="2"/>
        <v>0</v>
      </c>
      <c r="AI13" s="72">
        <f t="shared" si="2"/>
        <v>0</v>
      </c>
      <c r="AJ13" s="73">
        <f t="shared" si="2"/>
        <v>0</v>
      </c>
    </row>
    <row r="14" spans="1:36" s="63" customFormat="1" ht="15">
      <c r="A14" s="74" t="s">
        <v>45</v>
      </c>
      <c r="B14" s="75"/>
      <c r="C14" s="76"/>
      <c r="D14" s="76"/>
      <c r="E14" s="77"/>
      <c r="F14" s="78"/>
      <c r="G14" s="75"/>
      <c r="H14" s="76"/>
      <c r="I14" s="76"/>
      <c r="J14" s="77"/>
      <c r="K14" s="78"/>
      <c r="L14" s="75"/>
      <c r="M14" s="76"/>
      <c r="N14" s="78"/>
      <c r="O14" s="75"/>
      <c r="P14" s="76"/>
      <c r="Q14" s="78"/>
      <c r="R14" s="75"/>
      <c r="S14" s="76"/>
      <c r="T14" s="76"/>
      <c r="U14" s="77"/>
      <c r="V14" s="78"/>
      <c r="W14" s="75"/>
      <c r="X14" s="76"/>
      <c r="Y14" s="78"/>
      <c r="Z14" s="75"/>
      <c r="AA14" s="76"/>
      <c r="AB14" s="78"/>
      <c r="AC14" s="58"/>
      <c r="AD14" s="75"/>
      <c r="AE14" s="76"/>
      <c r="AF14" s="79"/>
      <c r="AG14" s="75"/>
      <c r="AH14" s="80"/>
      <c r="AI14" s="81"/>
      <c r="AJ14" s="82"/>
    </row>
    <row r="15" spans="1:36" s="63" customFormat="1" ht="15">
      <c r="A15" s="83" t="s">
        <v>46</v>
      </c>
      <c r="B15" s="84">
        <f>C15+D15</f>
        <v>0</v>
      </c>
      <c r="C15" s="85"/>
      <c r="D15" s="85"/>
      <c r="E15" s="86"/>
      <c r="F15" s="87">
        <f>IF(E15=0,0,ROUND(D15/E15/12*1000,0))</f>
        <v>0</v>
      </c>
      <c r="G15" s="84">
        <f>H15+I15</f>
        <v>0</v>
      </c>
      <c r="H15" s="85"/>
      <c r="I15" s="85"/>
      <c r="J15" s="86"/>
      <c r="K15" s="87">
        <f>IF(J15=0,0,ROUND(I15/J15/12*1000,0))</f>
        <v>0</v>
      </c>
      <c r="L15" s="88"/>
      <c r="M15" s="85"/>
      <c r="N15" s="89"/>
      <c r="O15" s="88"/>
      <c r="P15" s="85"/>
      <c r="Q15" s="89"/>
      <c r="R15" s="84">
        <f>S15+T15</f>
        <v>0</v>
      </c>
      <c r="S15" s="85"/>
      <c r="T15" s="85"/>
      <c r="U15" s="86"/>
      <c r="V15" s="87">
        <f>IF(U15=0,0,ROUND(T15/U15/12*1000,0))</f>
        <v>0</v>
      </c>
      <c r="W15" s="88"/>
      <c r="X15" s="85"/>
      <c r="Y15" s="89"/>
      <c r="Z15" s="88"/>
      <c r="AA15" s="85"/>
      <c r="AB15" s="89"/>
      <c r="AC15" s="90"/>
      <c r="AD15" s="88"/>
      <c r="AE15" s="85"/>
      <c r="AF15" s="91"/>
      <c r="AG15" s="88"/>
      <c r="AH15" s="92"/>
      <c r="AI15" s="93"/>
      <c r="AJ15" s="94"/>
    </row>
    <row r="16" spans="1:36" s="63" customFormat="1" ht="15.75" thickBot="1">
      <c r="A16" s="95" t="s">
        <v>47</v>
      </c>
      <c r="B16" s="96"/>
      <c r="C16" s="97"/>
      <c r="D16" s="97">
        <f>D21</f>
        <v>1882848</v>
      </c>
      <c r="E16" s="98">
        <f>E21</f>
        <v>4664</v>
      </c>
      <c r="F16" s="99">
        <f>IF(E16=0,0,ROUND(D16/E16/12*1000,0))</f>
        <v>33642</v>
      </c>
      <c r="G16" s="96"/>
      <c r="H16" s="97"/>
      <c r="I16" s="97">
        <f>I21</f>
        <v>1882848</v>
      </c>
      <c r="J16" s="98">
        <f>J21</f>
        <v>4664</v>
      </c>
      <c r="K16" s="99">
        <f>IF(J16=0,0,ROUND(I16/J16/12*1000,0))</f>
        <v>33642</v>
      </c>
      <c r="L16" s="96"/>
      <c r="M16" s="97">
        <f>M21</f>
        <v>0</v>
      </c>
      <c r="N16" s="99">
        <f>N21</f>
        <v>0</v>
      </c>
      <c r="O16" s="96"/>
      <c r="P16" s="97">
        <f>P21</f>
        <v>77035</v>
      </c>
      <c r="Q16" s="99">
        <f>Q21</f>
        <v>0</v>
      </c>
      <c r="R16" s="96"/>
      <c r="S16" s="97"/>
      <c r="T16" s="97">
        <f>T21</f>
        <v>1805813</v>
      </c>
      <c r="U16" s="98">
        <f>U21</f>
        <v>4317</v>
      </c>
      <c r="V16" s="99">
        <f>IF(U16=0,0,ROUND(T16/U16/12*1000,0))</f>
        <v>34859</v>
      </c>
      <c r="W16" s="96"/>
      <c r="X16" s="97">
        <f>X21</f>
        <v>0</v>
      </c>
      <c r="Y16" s="99">
        <f>Y21</f>
        <v>0</v>
      </c>
      <c r="Z16" s="96"/>
      <c r="AA16" s="97">
        <f>AA21</f>
        <v>0</v>
      </c>
      <c r="AB16" s="99">
        <f>AB21</f>
        <v>0</v>
      </c>
      <c r="AC16" s="100"/>
      <c r="AD16" s="96"/>
      <c r="AE16" s="97">
        <f>AE21</f>
        <v>0</v>
      </c>
      <c r="AF16" s="101">
        <f>AF21</f>
        <v>0</v>
      </c>
      <c r="AG16" s="96"/>
      <c r="AH16" s="102">
        <f>AH21</f>
        <v>0</v>
      </c>
      <c r="AI16" s="103">
        <f>AI21</f>
        <v>0</v>
      </c>
      <c r="AJ16" s="104"/>
    </row>
    <row r="17" spans="1:36" s="63" customFormat="1" ht="15">
      <c r="A17" s="105" t="s">
        <v>48</v>
      </c>
      <c r="B17" s="75"/>
      <c r="C17" s="76"/>
      <c r="D17" s="76"/>
      <c r="E17" s="77"/>
      <c r="F17" s="78"/>
      <c r="G17" s="75"/>
      <c r="H17" s="76"/>
      <c r="I17" s="76"/>
      <c r="J17" s="77"/>
      <c r="K17" s="78"/>
      <c r="L17" s="75"/>
      <c r="M17" s="76"/>
      <c r="N17" s="78"/>
      <c r="O17" s="75"/>
      <c r="P17" s="76"/>
      <c r="Q17" s="78"/>
      <c r="R17" s="75"/>
      <c r="S17" s="76"/>
      <c r="T17" s="76"/>
      <c r="U17" s="77"/>
      <c r="V17" s="78"/>
      <c r="W17" s="75"/>
      <c r="X17" s="76"/>
      <c r="Y17" s="78"/>
      <c r="Z17" s="75"/>
      <c r="AA17" s="76"/>
      <c r="AB17" s="78"/>
      <c r="AC17" s="58"/>
      <c r="AD17" s="75"/>
      <c r="AE17" s="76"/>
      <c r="AF17" s="79"/>
      <c r="AG17" s="75"/>
      <c r="AH17" s="80"/>
      <c r="AI17" s="81"/>
      <c r="AJ17" s="82"/>
    </row>
    <row r="18" spans="1:36" s="63" customFormat="1" ht="15">
      <c r="A18" s="106" t="s">
        <v>49</v>
      </c>
      <c r="B18" s="65">
        <f>C18+D18</f>
        <v>7659614</v>
      </c>
      <c r="C18" s="66">
        <f>C23+C32+C43</f>
        <v>39066</v>
      </c>
      <c r="D18" s="66">
        <f>D23+D32+D43</f>
        <v>7620548</v>
      </c>
      <c r="E18" s="67">
        <f>E23+E32+E43</f>
        <v>23029</v>
      </c>
      <c r="F18" s="68">
        <f>IF(E18=0,0,ROUND(D18/E18/12*1000,0))</f>
        <v>27576</v>
      </c>
      <c r="G18" s="65">
        <f>H18+I18</f>
        <v>7733077</v>
      </c>
      <c r="H18" s="66">
        <f>H23+H32+H43</f>
        <v>56334</v>
      </c>
      <c r="I18" s="66">
        <f>I23+I32+I43</f>
        <v>7676743</v>
      </c>
      <c r="J18" s="67">
        <f>J23+J32+J43</f>
        <v>23030</v>
      </c>
      <c r="K18" s="68">
        <f>IF(J18=0,0,ROUND(I18/J18/12*1000,0))</f>
        <v>27778</v>
      </c>
      <c r="L18" s="65">
        <f aca="true" t="shared" si="3" ref="L18:Q18">L23+L32+L43</f>
        <v>0</v>
      </c>
      <c r="M18" s="66">
        <f t="shared" si="3"/>
        <v>0</v>
      </c>
      <c r="N18" s="68">
        <f t="shared" si="3"/>
        <v>0</v>
      </c>
      <c r="O18" s="65">
        <f t="shared" si="3"/>
        <v>1536</v>
      </c>
      <c r="P18" s="66">
        <f t="shared" si="3"/>
        <v>194513</v>
      </c>
      <c r="Q18" s="68">
        <f t="shared" si="3"/>
        <v>0</v>
      </c>
      <c r="R18" s="65">
        <f>S18+T18</f>
        <v>7539754.96</v>
      </c>
      <c r="S18" s="66">
        <f>S23+S32+S43</f>
        <v>50783.25</v>
      </c>
      <c r="T18" s="66">
        <f>T23+T32+T43</f>
        <v>7488971.71</v>
      </c>
      <c r="U18" s="67">
        <f>U23+U32+U43</f>
        <v>22303</v>
      </c>
      <c r="V18" s="68">
        <f>IF(U18=0,0,ROUND(T18/U18/12*1000,0))</f>
        <v>27982</v>
      </c>
      <c r="W18" s="65">
        <f aca="true" t="shared" si="4" ref="W18:AB18">W23+W32+W43</f>
        <v>62.37</v>
      </c>
      <c r="X18" s="66">
        <f t="shared" si="4"/>
        <v>18460.88</v>
      </c>
      <c r="Y18" s="68">
        <f t="shared" si="4"/>
        <v>0</v>
      </c>
      <c r="Z18" s="65">
        <f t="shared" si="4"/>
        <v>0</v>
      </c>
      <c r="AA18" s="66">
        <f t="shared" si="4"/>
        <v>0</v>
      </c>
      <c r="AB18" s="68">
        <f t="shared" si="4"/>
        <v>0</v>
      </c>
      <c r="AC18" s="69"/>
      <c r="AD18" s="65">
        <f aca="true" t="shared" si="5" ref="AD18:AJ18">AD23+AD32+AD43</f>
        <v>0</v>
      </c>
      <c r="AE18" s="66">
        <f t="shared" si="5"/>
        <v>27.54</v>
      </c>
      <c r="AF18" s="70">
        <f t="shared" si="5"/>
        <v>0</v>
      </c>
      <c r="AG18" s="65">
        <f t="shared" si="5"/>
        <v>0</v>
      </c>
      <c r="AH18" s="71">
        <f t="shared" si="5"/>
        <v>0</v>
      </c>
      <c r="AI18" s="72">
        <f t="shared" si="5"/>
        <v>0</v>
      </c>
      <c r="AJ18" s="73">
        <f t="shared" si="5"/>
        <v>0</v>
      </c>
    </row>
    <row r="19" spans="1:36" s="63" customFormat="1" ht="15">
      <c r="A19" s="74" t="s">
        <v>45</v>
      </c>
      <c r="B19" s="75"/>
      <c r="C19" s="76"/>
      <c r="D19" s="76"/>
      <c r="E19" s="77"/>
      <c r="F19" s="78"/>
      <c r="G19" s="75"/>
      <c r="H19" s="76"/>
      <c r="I19" s="76"/>
      <c r="J19" s="77"/>
      <c r="K19" s="78"/>
      <c r="L19" s="75"/>
      <c r="M19" s="76"/>
      <c r="N19" s="78"/>
      <c r="O19" s="75"/>
      <c r="P19" s="76"/>
      <c r="Q19" s="78"/>
      <c r="R19" s="75"/>
      <c r="S19" s="76"/>
      <c r="T19" s="76"/>
      <c r="U19" s="77"/>
      <c r="V19" s="78"/>
      <c r="W19" s="75"/>
      <c r="X19" s="76"/>
      <c r="Y19" s="78"/>
      <c r="Z19" s="75"/>
      <c r="AA19" s="76"/>
      <c r="AB19" s="78"/>
      <c r="AC19" s="58"/>
      <c r="AD19" s="75"/>
      <c r="AE19" s="76"/>
      <c r="AF19" s="79"/>
      <c r="AG19" s="75"/>
      <c r="AH19" s="80"/>
      <c r="AI19" s="81"/>
      <c r="AJ19" s="82"/>
    </row>
    <row r="20" spans="1:36" s="63" customFormat="1" ht="15">
      <c r="A20" s="83" t="s">
        <v>46</v>
      </c>
      <c r="B20" s="84">
        <f>C20+D20</f>
        <v>0</v>
      </c>
      <c r="C20" s="85"/>
      <c r="D20" s="85"/>
      <c r="E20" s="86"/>
      <c r="F20" s="87">
        <f>IF(E20=0,0,ROUND(D20/E20/12*1000,0))</f>
        <v>0</v>
      </c>
      <c r="G20" s="84">
        <f>H20+I20</f>
        <v>0</v>
      </c>
      <c r="H20" s="85"/>
      <c r="I20" s="85"/>
      <c r="J20" s="86"/>
      <c r="K20" s="87">
        <f>IF(J20=0,0,ROUND(I20/J20/12*1000,0))</f>
        <v>0</v>
      </c>
      <c r="L20" s="88"/>
      <c r="M20" s="85"/>
      <c r="N20" s="89"/>
      <c r="O20" s="88"/>
      <c r="P20" s="85"/>
      <c r="Q20" s="89"/>
      <c r="R20" s="84">
        <f>S20+T20</f>
        <v>0</v>
      </c>
      <c r="S20" s="85"/>
      <c r="T20" s="85"/>
      <c r="U20" s="86"/>
      <c r="V20" s="87">
        <f>IF(U20=0,0,ROUND(T20/U20/12*1000,0))</f>
        <v>0</v>
      </c>
      <c r="W20" s="88"/>
      <c r="X20" s="85"/>
      <c r="Y20" s="89"/>
      <c r="Z20" s="88"/>
      <c r="AA20" s="85"/>
      <c r="AB20" s="89"/>
      <c r="AC20" s="90"/>
      <c r="AD20" s="88"/>
      <c r="AE20" s="85"/>
      <c r="AF20" s="91"/>
      <c r="AG20" s="88"/>
      <c r="AH20" s="92"/>
      <c r="AI20" s="93"/>
      <c r="AJ20" s="94"/>
    </row>
    <row r="21" spans="1:36" s="63" customFormat="1" ht="15.75" thickBot="1">
      <c r="A21" s="95" t="s">
        <v>47</v>
      </c>
      <c r="B21" s="96">
        <f>C21+D21</f>
        <v>1882848</v>
      </c>
      <c r="C21" s="97"/>
      <c r="D21" s="97">
        <f>D45</f>
        <v>1882848</v>
      </c>
      <c r="E21" s="98">
        <f>E45</f>
        <v>4664</v>
      </c>
      <c r="F21" s="99">
        <f>IF(E21=0,0,ROUND(D21/E21/12*1000,0))</f>
        <v>33642</v>
      </c>
      <c r="G21" s="96">
        <f>H21+I21</f>
        <v>1882848</v>
      </c>
      <c r="H21" s="97"/>
      <c r="I21" s="97">
        <f>I45</f>
        <v>1882848</v>
      </c>
      <c r="J21" s="98">
        <f>J45</f>
        <v>4664</v>
      </c>
      <c r="K21" s="99">
        <f>IF(J21=0,0,ROUND(I21/J21/12*1000,0))</f>
        <v>33642</v>
      </c>
      <c r="L21" s="96"/>
      <c r="M21" s="97">
        <f>M45</f>
        <v>0</v>
      </c>
      <c r="N21" s="99">
        <f>N45</f>
        <v>0</v>
      </c>
      <c r="O21" s="96"/>
      <c r="P21" s="97">
        <f>P45</f>
        <v>77035</v>
      </c>
      <c r="Q21" s="99">
        <f>Q45</f>
        <v>0</v>
      </c>
      <c r="R21" s="96">
        <f>S21+T21</f>
        <v>1805813</v>
      </c>
      <c r="S21" s="97"/>
      <c r="T21" s="97">
        <f>T45</f>
        <v>1805813</v>
      </c>
      <c r="U21" s="98">
        <f>U45</f>
        <v>4317</v>
      </c>
      <c r="V21" s="99">
        <f>IF(U21=0,0,ROUND(T21/U21/12*1000,0))</f>
        <v>34859</v>
      </c>
      <c r="W21" s="96"/>
      <c r="X21" s="97">
        <f>X45</f>
        <v>0</v>
      </c>
      <c r="Y21" s="99">
        <f>Y45</f>
        <v>0</v>
      </c>
      <c r="Z21" s="96"/>
      <c r="AA21" s="97">
        <f>AA45</f>
        <v>0</v>
      </c>
      <c r="AB21" s="99">
        <f>AB45</f>
        <v>0</v>
      </c>
      <c r="AC21" s="100"/>
      <c r="AD21" s="96"/>
      <c r="AE21" s="97">
        <f>AE45</f>
        <v>0</v>
      </c>
      <c r="AF21" s="101">
        <f>AF45</f>
        <v>0</v>
      </c>
      <c r="AG21" s="96"/>
      <c r="AH21" s="102">
        <f>AH45</f>
        <v>0</v>
      </c>
      <c r="AI21" s="103">
        <f>AI45</f>
        <v>0</v>
      </c>
      <c r="AJ21" s="104"/>
    </row>
    <row r="22" spans="1:36" s="63" customFormat="1" ht="15">
      <c r="A22" s="74" t="s">
        <v>50</v>
      </c>
      <c r="B22" s="75"/>
      <c r="C22" s="76"/>
      <c r="D22" s="76"/>
      <c r="E22" s="77"/>
      <c r="F22" s="78"/>
      <c r="G22" s="75"/>
      <c r="H22" s="76"/>
      <c r="I22" s="76"/>
      <c r="J22" s="77"/>
      <c r="K22" s="78"/>
      <c r="L22" s="75"/>
      <c r="M22" s="76"/>
      <c r="N22" s="78"/>
      <c r="O22" s="75"/>
      <c r="P22" s="76"/>
      <c r="Q22" s="78"/>
      <c r="R22" s="75"/>
      <c r="S22" s="76"/>
      <c r="T22" s="76"/>
      <c r="U22" s="77"/>
      <c r="V22" s="78"/>
      <c r="W22" s="75"/>
      <c r="X22" s="76"/>
      <c r="Y22" s="78"/>
      <c r="Z22" s="75"/>
      <c r="AA22" s="76"/>
      <c r="AB22" s="78"/>
      <c r="AC22" s="58"/>
      <c r="AD22" s="75"/>
      <c r="AE22" s="76"/>
      <c r="AF22" s="79"/>
      <c r="AG22" s="75"/>
      <c r="AH22" s="80"/>
      <c r="AI22" s="81"/>
      <c r="AJ22" s="82"/>
    </row>
    <row r="23" spans="1:36" s="63" customFormat="1" ht="15">
      <c r="A23" s="107" t="s">
        <v>51</v>
      </c>
      <c r="B23" s="65">
        <f>C23+D23</f>
        <v>662911</v>
      </c>
      <c r="C23" s="108">
        <v>18728</v>
      </c>
      <c r="D23" s="108">
        <v>644183</v>
      </c>
      <c r="E23" s="109">
        <v>1400</v>
      </c>
      <c r="F23" s="68">
        <f>IF(E23=0,0,ROUND(D23/E23/12*1000,0))</f>
        <v>38344</v>
      </c>
      <c r="G23" s="65">
        <f>H23+I23</f>
        <v>669559</v>
      </c>
      <c r="H23" s="108">
        <v>27669</v>
      </c>
      <c r="I23" s="108">
        <v>641890</v>
      </c>
      <c r="J23" s="109">
        <v>1407</v>
      </c>
      <c r="K23" s="68">
        <f>IF(J23=0,0,ROUND(I23/J23/12*1000,0))</f>
        <v>38018</v>
      </c>
      <c r="L23" s="110"/>
      <c r="M23" s="108"/>
      <c r="N23" s="111"/>
      <c r="O23" s="110">
        <v>0</v>
      </c>
      <c r="P23" s="108">
        <v>0</v>
      </c>
      <c r="Q23" s="111"/>
      <c r="R23" s="65">
        <f>S23+T23</f>
        <v>674453.3500000001</v>
      </c>
      <c r="S23" s="108">
        <v>25772.17</v>
      </c>
      <c r="T23" s="108">
        <v>648681.18</v>
      </c>
      <c r="U23" s="109">
        <v>1373</v>
      </c>
      <c r="V23" s="68">
        <f>IF(U23=0,0,ROUND(T23/U23/12*1000,0))</f>
        <v>39371</v>
      </c>
      <c r="W23" s="110">
        <v>62.37</v>
      </c>
      <c r="X23" s="108">
        <v>18460.88</v>
      </c>
      <c r="Y23" s="111"/>
      <c r="Z23" s="110"/>
      <c r="AA23" s="108"/>
      <c r="AB23" s="111"/>
      <c r="AC23" s="69"/>
      <c r="AD23" s="110">
        <v>0</v>
      </c>
      <c r="AE23" s="108">
        <v>27.54</v>
      </c>
      <c r="AF23" s="112"/>
      <c r="AG23" s="110"/>
      <c r="AH23" s="113"/>
      <c r="AI23" s="114"/>
      <c r="AJ23" s="115"/>
    </row>
    <row r="24" spans="1:36" s="63" customFormat="1" ht="15">
      <c r="A24" s="116"/>
      <c r="B24" s="65"/>
      <c r="C24" s="66"/>
      <c r="D24" s="66"/>
      <c r="E24" s="67"/>
      <c r="F24" s="68"/>
      <c r="G24" s="65"/>
      <c r="H24" s="66"/>
      <c r="I24" s="66"/>
      <c r="J24" s="67"/>
      <c r="K24" s="68"/>
      <c r="L24" s="65"/>
      <c r="M24" s="66"/>
      <c r="N24" s="68"/>
      <c r="O24" s="65"/>
      <c r="P24" s="66"/>
      <c r="Q24" s="68"/>
      <c r="R24" s="65"/>
      <c r="S24" s="66"/>
      <c r="T24" s="66"/>
      <c r="U24" s="67"/>
      <c r="V24" s="68"/>
      <c r="W24" s="65"/>
      <c r="X24" s="66"/>
      <c r="Y24" s="68"/>
      <c r="Z24" s="65"/>
      <c r="AA24" s="66"/>
      <c r="AB24" s="68"/>
      <c r="AC24" s="69"/>
      <c r="AD24" s="65"/>
      <c r="AE24" s="66"/>
      <c r="AF24" s="70"/>
      <c r="AG24" s="65"/>
      <c r="AH24" s="71"/>
      <c r="AI24" s="72"/>
      <c r="AJ24" s="73"/>
    </row>
    <row r="25" spans="1:36" s="63" customFormat="1" ht="15">
      <c r="A25" s="117" t="s">
        <v>52</v>
      </c>
      <c r="B25" s="65">
        <f aca="true" t="shared" si="6" ref="B25:B32">C25+D25</f>
        <v>4636327</v>
      </c>
      <c r="C25" s="108">
        <v>11718</v>
      </c>
      <c r="D25" s="108">
        <v>4624609</v>
      </c>
      <c r="E25" s="109">
        <v>15360</v>
      </c>
      <c r="F25" s="68">
        <f aca="true" t="shared" si="7" ref="F25:F32">IF(E25=0,0,ROUND(D25/E25/12*1000,0))</f>
        <v>25090</v>
      </c>
      <c r="G25" s="65">
        <f aca="true" t="shared" si="8" ref="G25:G32">H25+I25</f>
        <v>4699419</v>
      </c>
      <c r="H25" s="108">
        <v>15553</v>
      </c>
      <c r="I25" s="108">
        <v>4683866</v>
      </c>
      <c r="J25" s="109">
        <v>15357</v>
      </c>
      <c r="K25" s="68">
        <f aca="true" t="shared" si="9" ref="K25:K32">IF(J25=0,0,ROUND(I25/J25/12*1000,0))</f>
        <v>25417</v>
      </c>
      <c r="L25" s="110"/>
      <c r="M25" s="108"/>
      <c r="N25" s="111"/>
      <c r="O25" s="110">
        <v>1237</v>
      </c>
      <c r="P25" s="108">
        <v>112789</v>
      </c>
      <c r="Q25" s="111"/>
      <c r="R25" s="65">
        <f aca="true" t="shared" si="10" ref="R25:R32">S25+T25</f>
        <v>4585217.61</v>
      </c>
      <c r="S25" s="108">
        <v>14190.08</v>
      </c>
      <c r="T25" s="108">
        <v>4571027.53</v>
      </c>
      <c r="U25" s="109">
        <v>15040</v>
      </c>
      <c r="V25" s="68">
        <f aca="true" t="shared" si="11" ref="V25:V32">IF(U25=0,0,ROUND(T25/U25/12*1000,0))</f>
        <v>25327</v>
      </c>
      <c r="W25" s="110"/>
      <c r="X25" s="108"/>
      <c r="Y25" s="111"/>
      <c r="Z25" s="110"/>
      <c r="AA25" s="108"/>
      <c r="AB25" s="111"/>
      <c r="AC25" s="69"/>
      <c r="AD25" s="110"/>
      <c r="AE25" s="108"/>
      <c r="AF25" s="112"/>
      <c r="AG25" s="110"/>
      <c r="AH25" s="113"/>
      <c r="AI25" s="114"/>
      <c r="AJ25" s="115"/>
    </row>
    <row r="26" spans="1:36" s="63" customFormat="1" ht="15" hidden="1">
      <c r="A26" s="118" t="s">
        <v>53</v>
      </c>
      <c r="B26" s="65">
        <f t="shared" si="6"/>
        <v>0</v>
      </c>
      <c r="C26" s="108"/>
      <c r="D26" s="108"/>
      <c r="E26" s="109"/>
      <c r="F26" s="68">
        <f t="shared" si="7"/>
        <v>0</v>
      </c>
      <c r="G26" s="65">
        <f t="shared" si="8"/>
        <v>0</v>
      </c>
      <c r="H26" s="108"/>
      <c r="I26" s="108"/>
      <c r="J26" s="109"/>
      <c r="K26" s="68">
        <f t="shared" si="9"/>
        <v>0</v>
      </c>
      <c r="L26" s="110"/>
      <c r="M26" s="108"/>
      <c r="N26" s="111"/>
      <c r="O26" s="110"/>
      <c r="P26" s="108"/>
      <c r="Q26" s="111"/>
      <c r="R26" s="65">
        <f t="shared" si="10"/>
        <v>0</v>
      </c>
      <c r="S26" s="108"/>
      <c r="T26" s="108"/>
      <c r="U26" s="109"/>
      <c r="V26" s="68">
        <f t="shared" si="11"/>
        <v>0</v>
      </c>
      <c r="W26" s="110"/>
      <c r="X26" s="108"/>
      <c r="Y26" s="111"/>
      <c r="Z26" s="110"/>
      <c r="AA26" s="108"/>
      <c r="AB26" s="111"/>
      <c r="AC26" s="69"/>
      <c r="AD26" s="110"/>
      <c r="AE26" s="108"/>
      <c r="AF26" s="112"/>
      <c r="AG26" s="110"/>
      <c r="AH26" s="113"/>
      <c r="AI26" s="114"/>
      <c r="AJ26" s="115"/>
    </row>
    <row r="27" spans="1:36" s="63" customFormat="1" ht="15" hidden="1">
      <c r="A27" s="118" t="s">
        <v>53</v>
      </c>
      <c r="B27" s="65">
        <f t="shared" si="6"/>
        <v>0</v>
      </c>
      <c r="C27" s="108"/>
      <c r="D27" s="108"/>
      <c r="E27" s="109"/>
      <c r="F27" s="68">
        <f t="shared" si="7"/>
        <v>0</v>
      </c>
      <c r="G27" s="65">
        <f t="shared" si="8"/>
        <v>0</v>
      </c>
      <c r="H27" s="108"/>
      <c r="I27" s="108"/>
      <c r="J27" s="109"/>
      <c r="K27" s="68">
        <f t="shared" si="9"/>
        <v>0</v>
      </c>
      <c r="L27" s="110"/>
      <c r="M27" s="108"/>
      <c r="N27" s="111"/>
      <c r="O27" s="110"/>
      <c r="P27" s="108"/>
      <c r="Q27" s="111"/>
      <c r="R27" s="65">
        <f t="shared" si="10"/>
        <v>0</v>
      </c>
      <c r="S27" s="108"/>
      <c r="T27" s="108"/>
      <c r="U27" s="109"/>
      <c r="V27" s="68">
        <f t="shared" si="11"/>
        <v>0</v>
      </c>
      <c r="W27" s="110"/>
      <c r="X27" s="108"/>
      <c r="Y27" s="111"/>
      <c r="Z27" s="110"/>
      <c r="AA27" s="108"/>
      <c r="AB27" s="111"/>
      <c r="AC27" s="69"/>
      <c r="AD27" s="110"/>
      <c r="AE27" s="108"/>
      <c r="AF27" s="112"/>
      <c r="AG27" s="110"/>
      <c r="AH27" s="113"/>
      <c r="AI27" s="114"/>
      <c r="AJ27" s="115"/>
    </row>
    <row r="28" spans="1:36" s="63" customFormat="1" ht="15" hidden="1">
      <c r="A28" s="118" t="s">
        <v>53</v>
      </c>
      <c r="B28" s="65">
        <f t="shared" si="6"/>
        <v>0</v>
      </c>
      <c r="C28" s="108"/>
      <c r="D28" s="108"/>
      <c r="E28" s="109"/>
      <c r="F28" s="68">
        <f t="shared" si="7"/>
        <v>0</v>
      </c>
      <c r="G28" s="65">
        <f t="shared" si="8"/>
        <v>0</v>
      </c>
      <c r="H28" s="108"/>
      <c r="I28" s="108"/>
      <c r="J28" s="109"/>
      <c r="K28" s="68">
        <f t="shared" si="9"/>
        <v>0</v>
      </c>
      <c r="L28" s="110"/>
      <c r="M28" s="108"/>
      <c r="N28" s="111"/>
      <c r="O28" s="110"/>
      <c r="P28" s="108"/>
      <c r="Q28" s="111"/>
      <c r="R28" s="65">
        <f t="shared" si="10"/>
        <v>0</v>
      </c>
      <c r="S28" s="108"/>
      <c r="T28" s="108"/>
      <c r="U28" s="109"/>
      <c r="V28" s="68">
        <f t="shared" si="11"/>
        <v>0</v>
      </c>
      <c r="W28" s="110"/>
      <c r="X28" s="108"/>
      <c r="Y28" s="111"/>
      <c r="Z28" s="110"/>
      <c r="AA28" s="108"/>
      <c r="AB28" s="111"/>
      <c r="AC28" s="69"/>
      <c r="AD28" s="110"/>
      <c r="AE28" s="108"/>
      <c r="AF28" s="112"/>
      <c r="AG28" s="110"/>
      <c r="AH28" s="113"/>
      <c r="AI28" s="114"/>
      <c r="AJ28" s="115"/>
    </row>
    <row r="29" spans="1:36" s="63" customFormat="1" ht="15" hidden="1">
      <c r="A29" s="118" t="s">
        <v>53</v>
      </c>
      <c r="B29" s="65">
        <f t="shared" si="6"/>
        <v>0</v>
      </c>
      <c r="C29" s="108"/>
      <c r="D29" s="108"/>
      <c r="E29" s="109"/>
      <c r="F29" s="68">
        <f t="shared" si="7"/>
        <v>0</v>
      </c>
      <c r="G29" s="65">
        <f t="shared" si="8"/>
        <v>0</v>
      </c>
      <c r="H29" s="108"/>
      <c r="I29" s="108"/>
      <c r="J29" s="109"/>
      <c r="K29" s="68">
        <f t="shared" si="9"/>
        <v>0</v>
      </c>
      <c r="L29" s="110"/>
      <c r="M29" s="108"/>
      <c r="N29" s="111"/>
      <c r="O29" s="110"/>
      <c r="P29" s="108"/>
      <c r="Q29" s="111"/>
      <c r="R29" s="65">
        <f t="shared" si="10"/>
        <v>0</v>
      </c>
      <c r="S29" s="108"/>
      <c r="T29" s="108"/>
      <c r="U29" s="109"/>
      <c r="V29" s="68">
        <f t="shared" si="11"/>
        <v>0</v>
      </c>
      <c r="W29" s="110"/>
      <c r="X29" s="108"/>
      <c r="Y29" s="111"/>
      <c r="Z29" s="110"/>
      <c r="AA29" s="108"/>
      <c r="AB29" s="111"/>
      <c r="AC29" s="69"/>
      <c r="AD29" s="110"/>
      <c r="AE29" s="108"/>
      <c r="AF29" s="112"/>
      <c r="AG29" s="110"/>
      <c r="AH29" s="113"/>
      <c r="AI29" s="114"/>
      <c r="AJ29" s="115"/>
    </row>
    <row r="30" spans="1:36" s="63" customFormat="1" ht="15" hidden="1">
      <c r="A30" s="118" t="s">
        <v>53</v>
      </c>
      <c r="B30" s="65">
        <f t="shared" si="6"/>
        <v>0</v>
      </c>
      <c r="C30" s="108"/>
      <c r="D30" s="108"/>
      <c r="E30" s="109"/>
      <c r="F30" s="68">
        <f t="shared" si="7"/>
        <v>0</v>
      </c>
      <c r="G30" s="65">
        <f t="shared" si="8"/>
        <v>0</v>
      </c>
      <c r="H30" s="108"/>
      <c r="I30" s="108"/>
      <c r="J30" s="109"/>
      <c r="K30" s="68">
        <f t="shared" si="9"/>
        <v>0</v>
      </c>
      <c r="L30" s="110"/>
      <c r="M30" s="108"/>
      <c r="N30" s="111"/>
      <c r="O30" s="110"/>
      <c r="P30" s="108"/>
      <c r="Q30" s="111"/>
      <c r="R30" s="65">
        <f t="shared" si="10"/>
        <v>0</v>
      </c>
      <c r="S30" s="108"/>
      <c r="T30" s="108"/>
      <c r="U30" s="109"/>
      <c r="V30" s="68">
        <f t="shared" si="11"/>
        <v>0</v>
      </c>
      <c r="W30" s="110"/>
      <c r="X30" s="108"/>
      <c r="Y30" s="111"/>
      <c r="Z30" s="110"/>
      <c r="AA30" s="108"/>
      <c r="AB30" s="111"/>
      <c r="AC30" s="69"/>
      <c r="AD30" s="110"/>
      <c r="AE30" s="108"/>
      <c r="AF30" s="112"/>
      <c r="AG30" s="110"/>
      <c r="AH30" s="113"/>
      <c r="AI30" s="114"/>
      <c r="AJ30" s="115"/>
    </row>
    <row r="31" spans="1:36" s="63" customFormat="1" ht="15" hidden="1">
      <c r="A31" s="118" t="s">
        <v>53</v>
      </c>
      <c r="B31" s="65">
        <f t="shared" si="6"/>
        <v>0</v>
      </c>
      <c r="C31" s="108"/>
      <c r="D31" s="108"/>
      <c r="E31" s="109"/>
      <c r="F31" s="68">
        <f t="shared" si="7"/>
        <v>0</v>
      </c>
      <c r="G31" s="65">
        <f t="shared" si="8"/>
        <v>0</v>
      </c>
      <c r="H31" s="108"/>
      <c r="I31" s="108"/>
      <c r="J31" s="109"/>
      <c r="K31" s="68">
        <f t="shared" si="9"/>
        <v>0</v>
      </c>
      <c r="L31" s="110"/>
      <c r="M31" s="108"/>
      <c r="N31" s="111"/>
      <c r="O31" s="110"/>
      <c r="P31" s="108"/>
      <c r="Q31" s="111"/>
      <c r="R31" s="65">
        <f t="shared" si="10"/>
        <v>0</v>
      </c>
      <c r="S31" s="108"/>
      <c r="T31" s="108"/>
      <c r="U31" s="109"/>
      <c r="V31" s="68">
        <f t="shared" si="11"/>
        <v>0</v>
      </c>
      <c r="W31" s="110"/>
      <c r="X31" s="108"/>
      <c r="Y31" s="111"/>
      <c r="Z31" s="110"/>
      <c r="AA31" s="108"/>
      <c r="AB31" s="111"/>
      <c r="AC31" s="69"/>
      <c r="AD31" s="110"/>
      <c r="AE31" s="108"/>
      <c r="AF31" s="112"/>
      <c r="AG31" s="110"/>
      <c r="AH31" s="113"/>
      <c r="AI31" s="114"/>
      <c r="AJ31" s="115"/>
    </row>
    <row r="32" spans="1:36" s="63" customFormat="1" ht="15">
      <c r="A32" s="119" t="s">
        <v>54</v>
      </c>
      <c r="B32" s="65">
        <f t="shared" si="6"/>
        <v>4636327</v>
      </c>
      <c r="C32" s="66">
        <f>SUM(C25:C31)</f>
        <v>11718</v>
      </c>
      <c r="D32" s="66">
        <f>SUM(D25:D31)</f>
        <v>4624609</v>
      </c>
      <c r="E32" s="67">
        <f>SUM(E25:E31)</f>
        <v>15360</v>
      </c>
      <c r="F32" s="68">
        <f t="shared" si="7"/>
        <v>25090</v>
      </c>
      <c r="G32" s="65">
        <f t="shared" si="8"/>
        <v>4699419</v>
      </c>
      <c r="H32" s="66">
        <f>SUM(H25:H31)</f>
        <v>15553</v>
      </c>
      <c r="I32" s="66">
        <f>SUM(I25:I31)</f>
        <v>4683866</v>
      </c>
      <c r="J32" s="67">
        <f>SUM(J25:J31)</f>
        <v>15357</v>
      </c>
      <c r="K32" s="68">
        <f t="shared" si="9"/>
        <v>25417</v>
      </c>
      <c r="L32" s="65">
        <f aca="true" t="shared" si="12" ref="L32:Q32">SUM(L25:L31)</f>
        <v>0</v>
      </c>
      <c r="M32" s="66">
        <f t="shared" si="12"/>
        <v>0</v>
      </c>
      <c r="N32" s="68">
        <f t="shared" si="12"/>
        <v>0</v>
      </c>
      <c r="O32" s="65">
        <f t="shared" si="12"/>
        <v>1237</v>
      </c>
      <c r="P32" s="66">
        <f t="shared" si="12"/>
        <v>112789</v>
      </c>
      <c r="Q32" s="68">
        <f t="shared" si="12"/>
        <v>0</v>
      </c>
      <c r="R32" s="65">
        <f t="shared" si="10"/>
        <v>4585217.61</v>
      </c>
      <c r="S32" s="66">
        <f>SUM(S25:S31)</f>
        <v>14190.08</v>
      </c>
      <c r="T32" s="66">
        <f>SUM(T25:T31)</f>
        <v>4571027.53</v>
      </c>
      <c r="U32" s="67">
        <f>SUM(U25:U31)</f>
        <v>15040</v>
      </c>
      <c r="V32" s="68">
        <f t="shared" si="11"/>
        <v>25327</v>
      </c>
      <c r="W32" s="65">
        <f aca="true" t="shared" si="13" ref="W32:AB32">SUM(W25:W31)</f>
        <v>0</v>
      </c>
      <c r="X32" s="66">
        <f t="shared" si="13"/>
        <v>0</v>
      </c>
      <c r="Y32" s="68">
        <f t="shared" si="13"/>
        <v>0</v>
      </c>
      <c r="Z32" s="65">
        <f t="shared" si="13"/>
        <v>0</v>
      </c>
      <c r="AA32" s="66">
        <f t="shared" si="13"/>
        <v>0</v>
      </c>
      <c r="AB32" s="68">
        <f t="shared" si="13"/>
        <v>0</v>
      </c>
      <c r="AC32" s="69"/>
      <c r="AD32" s="65">
        <f aca="true" t="shared" si="14" ref="AD32:AJ32">SUM(AD25:AD31)</f>
        <v>0</v>
      </c>
      <c r="AE32" s="66">
        <f t="shared" si="14"/>
        <v>0</v>
      </c>
      <c r="AF32" s="70">
        <f t="shared" si="14"/>
        <v>0</v>
      </c>
      <c r="AG32" s="65">
        <f t="shared" si="14"/>
        <v>0</v>
      </c>
      <c r="AH32" s="71">
        <f t="shared" si="14"/>
        <v>0</v>
      </c>
      <c r="AI32" s="72">
        <f t="shared" si="14"/>
        <v>0</v>
      </c>
      <c r="AJ32" s="73">
        <f t="shared" si="14"/>
        <v>0</v>
      </c>
    </row>
    <row r="33" spans="1:36" s="63" customFormat="1" ht="15">
      <c r="A33" s="120"/>
      <c r="B33" s="65"/>
      <c r="C33" s="66"/>
      <c r="D33" s="66"/>
      <c r="E33" s="67"/>
      <c r="F33" s="68"/>
      <c r="G33" s="65"/>
      <c r="H33" s="66"/>
      <c r="I33" s="66"/>
      <c r="J33" s="67"/>
      <c r="K33" s="68"/>
      <c r="L33" s="65"/>
      <c r="M33" s="66"/>
      <c r="N33" s="68"/>
      <c r="O33" s="65"/>
      <c r="P33" s="66"/>
      <c r="Q33" s="68"/>
      <c r="R33" s="65"/>
      <c r="S33" s="66"/>
      <c r="T33" s="66"/>
      <c r="U33" s="67"/>
      <c r="V33" s="68"/>
      <c r="W33" s="65"/>
      <c r="X33" s="66"/>
      <c r="Y33" s="68"/>
      <c r="Z33" s="65"/>
      <c r="AA33" s="66"/>
      <c r="AB33" s="68"/>
      <c r="AC33" s="69"/>
      <c r="AD33" s="65"/>
      <c r="AE33" s="66"/>
      <c r="AF33" s="70"/>
      <c r="AG33" s="65"/>
      <c r="AH33" s="71"/>
      <c r="AI33" s="72"/>
      <c r="AJ33" s="73"/>
    </row>
    <row r="34" spans="1:36" s="63" customFormat="1" ht="15">
      <c r="A34" s="121" t="s">
        <v>55</v>
      </c>
      <c r="B34" s="122">
        <f>C34+D34</f>
        <v>2360376</v>
      </c>
      <c r="C34" s="123">
        <v>8620</v>
      </c>
      <c r="D34" s="123">
        <v>2351756</v>
      </c>
      <c r="E34" s="124">
        <v>6269</v>
      </c>
      <c r="F34" s="125">
        <f>IF(E34=0,0,ROUND(D34/E34/12*1000,0))</f>
        <v>31262</v>
      </c>
      <c r="G34" s="122">
        <f>H34+I34</f>
        <v>2364099</v>
      </c>
      <c r="H34" s="123">
        <v>13112</v>
      </c>
      <c r="I34" s="123">
        <v>2350987</v>
      </c>
      <c r="J34" s="124">
        <v>6266</v>
      </c>
      <c r="K34" s="125">
        <f>IF(J34=0,0,ROUND(I34/J34/12*1000,0))</f>
        <v>31266</v>
      </c>
      <c r="L34" s="126"/>
      <c r="M34" s="123"/>
      <c r="N34" s="127"/>
      <c r="O34" s="126">
        <v>299</v>
      </c>
      <c r="P34" s="123">
        <v>81724</v>
      </c>
      <c r="Q34" s="127"/>
      <c r="R34" s="122">
        <f>S34+T34</f>
        <v>2280084</v>
      </c>
      <c r="S34" s="123">
        <v>10821</v>
      </c>
      <c r="T34" s="123">
        <f>463450+1805813</f>
        <v>2269263</v>
      </c>
      <c r="U34" s="124">
        <v>5890</v>
      </c>
      <c r="V34" s="125">
        <f>IF(U34=0,0,ROUND(T34/U34/12*1000,0))</f>
        <v>32106</v>
      </c>
      <c r="W34" s="126"/>
      <c r="X34" s="123"/>
      <c r="Y34" s="127"/>
      <c r="Z34" s="126"/>
      <c r="AA34" s="123"/>
      <c r="AB34" s="127"/>
      <c r="AC34" s="128"/>
      <c r="AD34" s="126"/>
      <c r="AE34" s="123"/>
      <c r="AF34" s="129"/>
      <c r="AG34" s="126"/>
      <c r="AH34" s="130"/>
      <c r="AI34" s="131"/>
      <c r="AJ34" s="132">
        <v>0</v>
      </c>
    </row>
    <row r="35" spans="1:36" s="63" customFormat="1" ht="15">
      <c r="A35" s="74" t="s">
        <v>45</v>
      </c>
      <c r="B35" s="75"/>
      <c r="C35" s="76"/>
      <c r="D35" s="76"/>
      <c r="E35" s="77"/>
      <c r="F35" s="78"/>
      <c r="G35" s="75"/>
      <c r="H35" s="76"/>
      <c r="I35" s="76"/>
      <c r="J35" s="77"/>
      <c r="K35" s="78"/>
      <c r="L35" s="75"/>
      <c r="M35" s="76"/>
      <c r="N35" s="78"/>
      <c r="O35" s="75"/>
      <c r="P35" s="76"/>
      <c r="Q35" s="78"/>
      <c r="R35" s="75"/>
      <c r="S35" s="76"/>
      <c r="T35" s="76"/>
      <c r="U35" s="77"/>
      <c r="V35" s="78"/>
      <c r="W35" s="75"/>
      <c r="X35" s="76"/>
      <c r="Y35" s="78"/>
      <c r="Z35" s="75"/>
      <c r="AA35" s="76"/>
      <c r="AB35" s="78"/>
      <c r="AC35" s="58"/>
      <c r="AD35" s="75"/>
      <c r="AE35" s="76"/>
      <c r="AF35" s="79"/>
      <c r="AG35" s="75"/>
      <c r="AH35" s="80"/>
      <c r="AI35" s="81"/>
      <c r="AJ35" s="82"/>
    </row>
    <row r="36" spans="1:36" s="63" customFormat="1" ht="15">
      <c r="A36" s="133" t="s">
        <v>47</v>
      </c>
      <c r="B36" s="65"/>
      <c r="C36" s="66"/>
      <c r="D36" s="108">
        <v>1882848</v>
      </c>
      <c r="E36" s="109">
        <v>4664</v>
      </c>
      <c r="F36" s="68">
        <f>IF(E36=0,0,ROUND(D36/E36/12*1000,0))</f>
        <v>33642</v>
      </c>
      <c r="G36" s="65"/>
      <c r="H36" s="66"/>
      <c r="I36" s="108">
        <v>1882848</v>
      </c>
      <c r="J36" s="109">
        <v>4664</v>
      </c>
      <c r="K36" s="68">
        <f>IF(J36=0,0,ROUND(I36/J36/12*1000,0))</f>
        <v>33642</v>
      </c>
      <c r="L36" s="65"/>
      <c r="M36" s="108"/>
      <c r="N36" s="111"/>
      <c r="O36" s="65"/>
      <c r="P36" s="108">
        <v>77035</v>
      </c>
      <c r="Q36" s="111"/>
      <c r="R36" s="65"/>
      <c r="S36" s="66"/>
      <c r="T36" s="108">
        <v>1805813</v>
      </c>
      <c r="U36" s="109">
        <v>4317</v>
      </c>
      <c r="V36" s="68">
        <f>IF(U36=0,0,ROUND(T36/U36/12*1000,0))</f>
        <v>34859</v>
      </c>
      <c r="W36" s="65"/>
      <c r="X36" s="108"/>
      <c r="Y36" s="111"/>
      <c r="Z36" s="65"/>
      <c r="AA36" s="108"/>
      <c r="AB36" s="111"/>
      <c r="AC36" s="69"/>
      <c r="AD36" s="65"/>
      <c r="AE36" s="108"/>
      <c r="AF36" s="112"/>
      <c r="AG36" s="65"/>
      <c r="AH36" s="113"/>
      <c r="AI36" s="114"/>
      <c r="AJ36" s="73"/>
    </row>
    <row r="37" spans="1:36" s="63" customFormat="1" ht="15" hidden="1">
      <c r="A37" s="134" t="s">
        <v>56</v>
      </c>
      <c r="B37" s="122">
        <f>C37+D37</f>
        <v>0</v>
      </c>
      <c r="C37" s="123"/>
      <c r="D37" s="123"/>
      <c r="E37" s="124"/>
      <c r="F37" s="125">
        <f>IF(E37=0,0,ROUND(D37/E37/12*1000,0))</f>
        <v>0</v>
      </c>
      <c r="G37" s="122">
        <f>H37+I37</f>
        <v>0</v>
      </c>
      <c r="H37" s="123"/>
      <c r="I37" s="123"/>
      <c r="J37" s="124"/>
      <c r="K37" s="125">
        <f>IF(J37=0,0,ROUND(I37/J37/12*1000,0))</f>
        <v>0</v>
      </c>
      <c r="L37" s="126"/>
      <c r="M37" s="123"/>
      <c r="N37" s="127"/>
      <c r="O37" s="126"/>
      <c r="P37" s="123"/>
      <c r="Q37" s="127"/>
      <c r="R37" s="122">
        <f>S37+T37</f>
        <v>0</v>
      </c>
      <c r="S37" s="123"/>
      <c r="T37" s="123"/>
      <c r="U37" s="124"/>
      <c r="V37" s="125">
        <f>IF(U37=0,0,ROUND(T37/U37/12*1000,0))</f>
        <v>0</v>
      </c>
      <c r="W37" s="126"/>
      <c r="X37" s="123"/>
      <c r="Y37" s="127"/>
      <c r="Z37" s="126"/>
      <c r="AA37" s="123"/>
      <c r="AB37" s="127"/>
      <c r="AC37" s="128"/>
      <c r="AD37" s="126"/>
      <c r="AE37" s="123"/>
      <c r="AF37" s="129"/>
      <c r="AG37" s="126"/>
      <c r="AH37" s="130"/>
      <c r="AI37" s="131"/>
      <c r="AJ37" s="132"/>
    </row>
    <row r="38" spans="1:36" s="63" customFormat="1" ht="15" hidden="1">
      <c r="A38" s="74" t="s">
        <v>45</v>
      </c>
      <c r="B38" s="75"/>
      <c r="C38" s="76"/>
      <c r="D38" s="76"/>
      <c r="E38" s="77"/>
      <c r="F38" s="78"/>
      <c r="G38" s="75"/>
      <c r="H38" s="76"/>
      <c r="I38" s="76"/>
      <c r="J38" s="77"/>
      <c r="K38" s="78"/>
      <c r="L38" s="75"/>
      <c r="M38" s="76"/>
      <c r="N38" s="78"/>
      <c r="O38" s="75"/>
      <c r="P38" s="76"/>
      <c r="Q38" s="78"/>
      <c r="R38" s="75"/>
      <c r="S38" s="76"/>
      <c r="T38" s="76"/>
      <c r="U38" s="77"/>
      <c r="V38" s="78"/>
      <c r="W38" s="75"/>
      <c r="X38" s="76"/>
      <c r="Y38" s="78"/>
      <c r="Z38" s="75"/>
      <c r="AA38" s="76"/>
      <c r="AB38" s="78"/>
      <c r="AC38" s="58"/>
      <c r="AD38" s="75"/>
      <c r="AE38" s="76"/>
      <c r="AF38" s="79"/>
      <c r="AG38" s="75"/>
      <c r="AH38" s="80"/>
      <c r="AI38" s="81"/>
      <c r="AJ38" s="82"/>
    </row>
    <row r="39" spans="1:36" s="63" customFormat="1" ht="15" hidden="1">
      <c r="A39" s="133" t="s">
        <v>47</v>
      </c>
      <c r="B39" s="65"/>
      <c r="C39" s="66"/>
      <c r="D39" s="108"/>
      <c r="E39" s="109"/>
      <c r="F39" s="68">
        <f>IF(E39=0,0,ROUND(D39/E39/12*1000,0))</f>
        <v>0</v>
      </c>
      <c r="G39" s="65"/>
      <c r="H39" s="66"/>
      <c r="I39" s="108"/>
      <c r="J39" s="109"/>
      <c r="K39" s="68">
        <f>IF(J39=0,0,ROUND(I39/J39/12*1000,0))</f>
        <v>0</v>
      </c>
      <c r="L39" s="65"/>
      <c r="M39" s="108"/>
      <c r="N39" s="111"/>
      <c r="O39" s="65"/>
      <c r="P39" s="108"/>
      <c r="Q39" s="111"/>
      <c r="R39" s="65"/>
      <c r="S39" s="66"/>
      <c r="T39" s="108"/>
      <c r="U39" s="109"/>
      <c r="V39" s="68">
        <f>IF(U39=0,0,ROUND(T39/U39/12*1000,0))</f>
        <v>0</v>
      </c>
      <c r="W39" s="65"/>
      <c r="X39" s="108"/>
      <c r="Y39" s="111"/>
      <c r="Z39" s="65"/>
      <c r="AA39" s="108"/>
      <c r="AB39" s="111"/>
      <c r="AC39" s="69"/>
      <c r="AD39" s="65"/>
      <c r="AE39" s="108"/>
      <c r="AF39" s="112"/>
      <c r="AG39" s="65"/>
      <c r="AH39" s="113"/>
      <c r="AI39" s="114"/>
      <c r="AJ39" s="73"/>
    </row>
    <row r="40" spans="1:36" s="63" customFormat="1" ht="15" hidden="1">
      <c r="A40" s="134" t="s">
        <v>56</v>
      </c>
      <c r="B40" s="122">
        <f>C40+D40</f>
        <v>0</v>
      </c>
      <c r="C40" s="123"/>
      <c r="D40" s="123"/>
      <c r="E40" s="124"/>
      <c r="F40" s="125">
        <f>IF(E40=0,0,ROUND(D40/E40/12*1000,0))</f>
        <v>0</v>
      </c>
      <c r="G40" s="122">
        <f>H40+I40</f>
        <v>0</v>
      </c>
      <c r="H40" s="123"/>
      <c r="I40" s="123"/>
      <c r="J40" s="124"/>
      <c r="K40" s="125">
        <f>IF(J40=0,0,ROUND(I40/J40/12*1000,0))</f>
        <v>0</v>
      </c>
      <c r="L40" s="126"/>
      <c r="M40" s="123"/>
      <c r="N40" s="127"/>
      <c r="O40" s="126"/>
      <c r="P40" s="123"/>
      <c r="Q40" s="127"/>
      <c r="R40" s="122">
        <f>S40+T40</f>
        <v>0</v>
      </c>
      <c r="S40" s="123"/>
      <c r="T40" s="123"/>
      <c r="U40" s="124"/>
      <c r="V40" s="125">
        <f>IF(U40=0,0,ROUND(T40/U40/12*1000,0))</f>
        <v>0</v>
      </c>
      <c r="W40" s="126"/>
      <c r="X40" s="123"/>
      <c r="Y40" s="127"/>
      <c r="Z40" s="126"/>
      <c r="AA40" s="123"/>
      <c r="AB40" s="127"/>
      <c r="AC40" s="128"/>
      <c r="AD40" s="126"/>
      <c r="AE40" s="123"/>
      <c r="AF40" s="129"/>
      <c r="AG40" s="126"/>
      <c r="AH40" s="130"/>
      <c r="AI40" s="131"/>
      <c r="AJ40" s="132"/>
    </row>
    <row r="41" spans="1:36" s="63" customFormat="1" ht="15" hidden="1">
      <c r="A41" s="74" t="s">
        <v>45</v>
      </c>
      <c r="B41" s="75"/>
      <c r="C41" s="76"/>
      <c r="D41" s="76"/>
      <c r="E41" s="77"/>
      <c r="F41" s="78"/>
      <c r="G41" s="75"/>
      <c r="H41" s="76"/>
      <c r="I41" s="76"/>
      <c r="J41" s="77"/>
      <c r="K41" s="78"/>
      <c r="L41" s="75"/>
      <c r="M41" s="76"/>
      <c r="N41" s="78"/>
      <c r="O41" s="75"/>
      <c r="P41" s="76"/>
      <c r="Q41" s="78"/>
      <c r="R41" s="75"/>
      <c r="S41" s="76"/>
      <c r="T41" s="76"/>
      <c r="U41" s="77"/>
      <c r="V41" s="78"/>
      <c r="W41" s="75"/>
      <c r="X41" s="76"/>
      <c r="Y41" s="78"/>
      <c r="Z41" s="75"/>
      <c r="AA41" s="76"/>
      <c r="AB41" s="78"/>
      <c r="AC41" s="58"/>
      <c r="AD41" s="75"/>
      <c r="AE41" s="76"/>
      <c r="AF41" s="79"/>
      <c r="AG41" s="75"/>
      <c r="AH41" s="80"/>
      <c r="AI41" s="81"/>
      <c r="AJ41" s="82"/>
    </row>
    <row r="42" spans="1:36" s="63" customFormat="1" ht="15" hidden="1">
      <c r="A42" s="133" t="s">
        <v>47</v>
      </c>
      <c r="B42" s="65"/>
      <c r="C42" s="66"/>
      <c r="D42" s="108"/>
      <c r="E42" s="109"/>
      <c r="F42" s="68">
        <f>IF(E42=0,0,ROUND(D42/E42/12*1000,0))</f>
        <v>0</v>
      </c>
      <c r="G42" s="65"/>
      <c r="H42" s="66"/>
      <c r="I42" s="108"/>
      <c r="J42" s="109"/>
      <c r="K42" s="68">
        <f>IF(J42=0,0,ROUND(I42/J42/12*1000,0))</f>
        <v>0</v>
      </c>
      <c r="L42" s="65"/>
      <c r="M42" s="108"/>
      <c r="N42" s="111"/>
      <c r="O42" s="65"/>
      <c r="P42" s="108"/>
      <c r="Q42" s="111"/>
      <c r="R42" s="65"/>
      <c r="S42" s="66"/>
      <c r="T42" s="108"/>
      <c r="U42" s="109"/>
      <c r="V42" s="68">
        <f>IF(U42=0,0,ROUND(T42/U42/12*1000,0))</f>
        <v>0</v>
      </c>
      <c r="W42" s="65"/>
      <c r="X42" s="108"/>
      <c r="Y42" s="111"/>
      <c r="Z42" s="65"/>
      <c r="AA42" s="108"/>
      <c r="AB42" s="111"/>
      <c r="AC42" s="69"/>
      <c r="AD42" s="65"/>
      <c r="AE42" s="108"/>
      <c r="AF42" s="112"/>
      <c r="AG42" s="65"/>
      <c r="AH42" s="113"/>
      <c r="AI42" s="114"/>
      <c r="AJ42" s="73"/>
    </row>
    <row r="43" spans="1:36" s="63" customFormat="1" ht="15">
      <c r="A43" s="135" t="s">
        <v>57</v>
      </c>
      <c r="B43" s="122">
        <f>C43+D43</f>
        <v>2360376</v>
      </c>
      <c r="C43" s="136">
        <f>C34+C37+C40</f>
        <v>8620</v>
      </c>
      <c r="D43" s="136">
        <f>D34+D37+D40</f>
        <v>2351756</v>
      </c>
      <c r="E43" s="137">
        <f>E34+E37+E40</f>
        <v>6269</v>
      </c>
      <c r="F43" s="125">
        <f>IF(E43=0,0,ROUND(D43/E43/12*1000,0))</f>
        <v>31262</v>
      </c>
      <c r="G43" s="122">
        <f>H43+I43</f>
        <v>2364099</v>
      </c>
      <c r="H43" s="136">
        <f>H34+H37+H40</f>
        <v>13112</v>
      </c>
      <c r="I43" s="136">
        <f>I34+I37+I40</f>
        <v>2350987</v>
      </c>
      <c r="J43" s="137">
        <f>J34+J37+J40</f>
        <v>6266</v>
      </c>
      <c r="K43" s="125">
        <f>IF(J43=0,0,ROUND(I43/J43/12*1000,0))</f>
        <v>31266</v>
      </c>
      <c r="L43" s="122">
        <f aca="true" t="shared" si="15" ref="L43:Q43">L34+L37+L40</f>
        <v>0</v>
      </c>
      <c r="M43" s="136">
        <f t="shared" si="15"/>
        <v>0</v>
      </c>
      <c r="N43" s="125">
        <f t="shared" si="15"/>
        <v>0</v>
      </c>
      <c r="O43" s="122">
        <f t="shared" si="15"/>
        <v>299</v>
      </c>
      <c r="P43" s="136">
        <f t="shared" si="15"/>
        <v>81724</v>
      </c>
      <c r="Q43" s="125">
        <f t="shared" si="15"/>
        <v>0</v>
      </c>
      <c r="R43" s="122">
        <f>S43+T43</f>
        <v>2280084</v>
      </c>
      <c r="S43" s="136">
        <f>S34+S37+S40</f>
        <v>10821</v>
      </c>
      <c r="T43" s="136">
        <f>T34+T37+T40</f>
        <v>2269263</v>
      </c>
      <c r="U43" s="137">
        <f>U34+U37+U40</f>
        <v>5890</v>
      </c>
      <c r="V43" s="125">
        <f>IF(U43=0,0,ROUND(T43/U43/12*1000,0))</f>
        <v>32106</v>
      </c>
      <c r="W43" s="122">
        <f aca="true" t="shared" si="16" ref="W43:AB43">W34+W37+W40</f>
        <v>0</v>
      </c>
      <c r="X43" s="136">
        <f t="shared" si="16"/>
        <v>0</v>
      </c>
      <c r="Y43" s="125">
        <f t="shared" si="16"/>
        <v>0</v>
      </c>
      <c r="Z43" s="122">
        <f t="shared" si="16"/>
        <v>0</v>
      </c>
      <c r="AA43" s="136">
        <f t="shared" si="16"/>
        <v>0</v>
      </c>
      <c r="AB43" s="125">
        <f t="shared" si="16"/>
        <v>0</v>
      </c>
      <c r="AC43" s="128"/>
      <c r="AD43" s="122">
        <f aca="true" t="shared" si="17" ref="AD43:AJ43">AD34+AD37+AD40</f>
        <v>0</v>
      </c>
      <c r="AE43" s="136">
        <f t="shared" si="17"/>
        <v>0</v>
      </c>
      <c r="AF43" s="138">
        <f t="shared" si="17"/>
        <v>0</v>
      </c>
      <c r="AG43" s="122">
        <f t="shared" si="17"/>
        <v>0</v>
      </c>
      <c r="AH43" s="139">
        <f t="shared" si="17"/>
        <v>0</v>
      </c>
      <c r="AI43" s="140">
        <f t="shared" si="17"/>
        <v>0</v>
      </c>
      <c r="AJ43" s="141">
        <f t="shared" si="17"/>
        <v>0</v>
      </c>
    </row>
    <row r="44" spans="1:36" s="63" customFormat="1" ht="15">
      <c r="A44" s="17" t="s">
        <v>45</v>
      </c>
      <c r="B44" s="75"/>
      <c r="C44" s="76"/>
      <c r="D44" s="76"/>
      <c r="E44" s="77"/>
      <c r="F44" s="78"/>
      <c r="G44" s="75"/>
      <c r="H44" s="76"/>
      <c r="I44" s="76"/>
      <c r="J44" s="77"/>
      <c r="K44" s="78"/>
      <c r="L44" s="75"/>
      <c r="M44" s="76"/>
      <c r="N44" s="78"/>
      <c r="O44" s="75"/>
      <c r="P44" s="76"/>
      <c r="Q44" s="78"/>
      <c r="R44" s="75"/>
      <c r="S44" s="76"/>
      <c r="T44" s="76"/>
      <c r="U44" s="77"/>
      <c r="V44" s="78"/>
      <c r="W44" s="75"/>
      <c r="X44" s="76"/>
      <c r="Y44" s="78"/>
      <c r="Z44" s="75"/>
      <c r="AA44" s="76"/>
      <c r="AB44" s="78"/>
      <c r="AC44" s="58"/>
      <c r="AD44" s="75"/>
      <c r="AE44" s="76"/>
      <c r="AF44" s="79"/>
      <c r="AG44" s="75"/>
      <c r="AH44" s="80"/>
      <c r="AI44" s="81"/>
      <c r="AJ44" s="82"/>
    </row>
    <row r="45" spans="1:36" s="63" customFormat="1" ht="15">
      <c r="A45" s="142" t="s">
        <v>47</v>
      </c>
      <c r="B45" s="65"/>
      <c r="C45" s="66"/>
      <c r="D45" s="66">
        <f>D36+D39+D42</f>
        <v>1882848</v>
      </c>
      <c r="E45" s="67">
        <f>E36+E39+E42</f>
        <v>4664</v>
      </c>
      <c r="F45" s="68">
        <f>IF(E45=0,0,ROUND(D45/E45/12*1000,0))</f>
        <v>33642</v>
      </c>
      <c r="G45" s="65"/>
      <c r="H45" s="66"/>
      <c r="I45" s="66">
        <f>I36+I39+I42</f>
        <v>1882848</v>
      </c>
      <c r="J45" s="67">
        <f>J36+J39+J42</f>
        <v>4664</v>
      </c>
      <c r="K45" s="68">
        <f>IF(J45=0,0,ROUND(I45/J45/12*1000,0))</f>
        <v>33642</v>
      </c>
      <c r="L45" s="65"/>
      <c r="M45" s="66">
        <f>M36+M39+M42</f>
        <v>0</v>
      </c>
      <c r="N45" s="68">
        <f>N36+N39+N42</f>
        <v>0</v>
      </c>
      <c r="O45" s="65"/>
      <c r="P45" s="66">
        <f>P36+P39+P42</f>
        <v>77035</v>
      </c>
      <c r="Q45" s="68">
        <f>Q36+Q39+Q42</f>
        <v>0</v>
      </c>
      <c r="R45" s="65"/>
      <c r="S45" s="66"/>
      <c r="T45" s="66">
        <f>T36+T39+T42</f>
        <v>1805813</v>
      </c>
      <c r="U45" s="67">
        <f>U36+U39+U42</f>
        <v>4317</v>
      </c>
      <c r="V45" s="68">
        <f>IF(U45=0,0,ROUND(T45/U45/12*1000,0))</f>
        <v>34859</v>
      </c>
      <c r="W45" s="65"/>
      <c r="X45" s="66">
        <f>X36+X39+X42</f>
        <v>0</v>
      </c>
      <c r="Y45" s="68">
        <f>Y36+Y39+Y42</f>
        <v>0</v>
      </c>
      <c r="Z45" s="65"/>
      <c r="AA45" s="66">
        <f>AA36+AA39+AA42</f>
        <v>0</v>
      </c>
      <c r="AB45" s="68">
        <f>AB36+AB39+AB42</f>
        <v>0</v>
      </c>
      <c r="AC45" s="69"/>
      <c r="AD45" s="65"/>
      <c r="AE45" s="66">
        <f>AE36+AE39+AE42</f>
        <v>0</v>
      </c>
      <c r="AF45" s="70">
        <f>AF36+AF39+AF42</f>
        <v>0</v>
      </c>
      <c r="AG45" s="65"/>
      <c r="AH45" s="71">
        <f>AH36+AH39+AH42</f>
        <v>0</v>
      </c>
      <c r="AI45" s="72">
        <f>AI36+AI39+AI42</f>
        <v>0</v>
      </c>
      <c r="AJ45" s="73"/>
    </row>
    <row r="46" spans="1:36" s="63" customFormat="1" ht="15.75" thickBot="1">
      <c r="A46" s="143"/>
      <c r="B46" s="96"/>
      <c r="C46" s="97"/>
      <c r="D46" s="97"/>
      <c r="E46" s="98"/>
      <c r="F46" s="99"/>
      <c r="G46" s="96"/>
      <c r="H46" s="97"/>
      <c r="I46" s="97"/>
      <c r="J46" s="98"/>
      <c r="K46" s="99"/>
      <c r="L46" s="96"/>
      <c r="M46" s="97"/>
      <c r="N46" s="99"/>
      <c r="O46" s="96"/>
      <c r="P46" s="97"/>
      <c r="Q46" s="99"/>
      <c r="R46" s="96"/>
      <c r="S46" s="97"/>
      <c r="T46" s="97"/>
      <c r="U46" s="98"/>
      <c r="V46" s="99"/>
      <c r="W46" s="96"/>
      <c r="X46" s="97"/>
      <c r="Y46" s="99"/>
      <c r="Z46" s="96"/>
      <c r="AA46" s="97"/>
      <c r="AB46" s="99"/>
      <c r="AC46" s="100"/>
      <c r="AD46" s="96"/>
      <c r="AE46" s="97"/>
      <c r="AF46" s="101"/>
      <c r="AG46" s="96"/>
      <c r="AH46" s="102"/>
      <c r="AI46" s="103"/>
      <c r="AJ46" s="104"/>
    </row>
    <row r="47" spans="1:36" s="63" customFormat="1" ht="15.75" thickBot="1">
      <c r="A47" s="144" t="s">
        <v>58</v>
      </c>
      <c r="B47" s="145">
        <f>C47+D47</f>
        <v>685116</v>
      </c>
      <c r="C47" s="146">
        <v>18330</v>
      </c>
      <c r="D47" s="146">
        <v>666786</v>
      </c>
      <c r="E47" s="147">
        <v>1973</v>
      </c>
      <c r="F47" s="148">
        <f>IF(E47=0,0,ROUND(D47/E47/12*1000,0))</f>
        <v>28163</v>
      </c>
      <c r="G47" s="145">
        <f>H47+I47</f>
        <v>685116</v>
      </c>
      <c r="H47" s="146">
        <v>18330</v>
      </c>
      <c r="I47" s="146">
        <v>666786</v>
      </c>
      <c r="J47" s="147">
        <v>1973</v>
      </c>
      <c r="K47" s="148">
        <f>IF(J47=0,0,ROUND(I47/J47/12*1000,0))</f>
        <v>28163</v>
      </c>
      <c r="L47" s="149"/>
      <c r="M47" s="146"/>
      <c r="N47" s="150"/>
      <c r="O47" s="149">
        <v>1851</v>
      </c>
      <c r="P47" s="146">
        <v>17924</v>
      </c>
      <c r="Q47" s="150"/>
      <c r="R47" s="145">
        <f>S47+T47</f>
        <v>656491.5299999999</v>
      </c>
      <c r="S47" s="146">
        <v>14025.44</v>
      </c>
      <c r="T47" s="146">
        <v>642466.09</v>
      </c>
      <c r="U47" s="147">
        <v>1883</v>
      </c>
      <c r="V47" s="148">
        <f>IF(U47=0,0,ROUND(T47/U47/12*1000,0))</f>
        <v>28433</v>
      </c>
      <c r="W47" s="149"/>
      <c r="X47" s="146"/>
      <c r="Y47" s="150"/>
      <c r="Z47" s="149"/>
      <c r="AA47" s="146"/>
      <c r="AB47" s="150"/>
      <c r="AC47" s="151"/>
      <c r="AD47" s="149"/>
      <c r="AE47" s="146"/>
      <c r="AF47" s="152"/>
      <c r="AG47" s="153"/>
      <c r="AH47" s="154"/>
      <c r="AI47" s="155"/>
      <c r="AJ47" s="156"/>
    </row>
    <row r="48" spans="1:36" s="63" customFormat="1" ht="15.75" thickBot="1">
      <c r="A48" s="157"/>
      <c r="B48" s="158"/>
      <c r="C48" s="159"/>
      <c r="D48" s="159"/>
      <c r="E48" s="160"/>
      <c r="F48" s="161"/>
      <c r="G48" s="158"/>
      <c r="H48" s="159"/>
      <c r="I48" s="159"/>
      <c r="J48" s="160"/>
      <c r="K48" s="161"/>
      <c r="L48" s="158"/>
      <c r="M48" s="159"/>
      <c r="N48" s="161"/>
      <c r="O48" s="158"/>
      <c r="P48" s="159"/>
      <c r="Q48" s="161"/>
      <c r="R48" s="158"/>
      <c r="S48" s="159"/>
      <c r="T48" s="159"/>
      <c r="U48" s="160"/>
      <c r="V48" s="161"/>
      <c r="W48" s="158"/>
      <c r="X48" s="159"/>
      <c r="Y48" s="161"/>
      <c r="Z48" s="158"/>
      <c r="AA48" s="159"/>
      <c r="AB48" s="161"/>
      <c r="AC48" s="162"/>
      <c r="AD48" s="158"/>
      <c r="AE48" s="159"/>
      <c r="AF48" s="163"/>
      <c r="AG48" s="158"/>
      <c r="AH48" s="164"/>
      <c r="AI48" s="165"/>
      <c r="AJ48" s="166"/>
    </row>
    <row r="49" spans="1:36" s="63" customFormat="1" ht="15">
      <c r="A49" s="167" t="s">
        <v>59</v>
      </c>
      <c r="B49" s="65">
        <f>C49+D49</f>
        <v>0</v>
      </c>
      <c r="C49" s="66"/>
      <c r="D49" s="66"/>
      <c r="E49" s="67"/>
      <c r="F49" s="68">
        <f>IF(E49=0,0,ROUND(D49/E49/12*1000,0))</f>
        <v>0</v>
      </c>
      <c r="G49" s="65">
        <f>H49+I49</f>
        <v>0</v>
      </c>
      <c r="H49" s="66"/>
      <c r="I49" s="66"/>
      <c r="J49" s="67"/>
      <c r="K49" s="68">
        <f>IF(J49=0,0,ROUND(I49/J49/12*1000,0))</f>
        <v>0</v>
      </c>
      <c r="L49" s="65"/>
      <c r="M49" s="66"/>
      <c r="N49" s="68"/>
      <c r="O49" s="65"/>
      <c r="P49" s="66"/>
      <c r="Q49" s="68"/>
      <c r="R49" s="65">
        <f>S49+T49</f>
        <v>0</v>
      </c>
      <c r="S49" s="66"/>
      <c r="T49" s="66"/>
      <c r="U49" s="67"/>
      <c r="V49" s="68">
        <f>IF(U49=0,0,ROUND(T49/U49/12*1000,0))</f>
        <v>0</v>
      </c>
      <c r="W49" s="65"/>
      <c r="X49" s="66"/>
      <c r="Y49" s="68"/>
      <c r="Z49" s="65"/>
      <c r="AA49" s="66"/>
      <c r="AB49" s="68"/>
      <c r="AC49" s="168">
        <f>AC55</f>
        <v>0</v>
      </c>
      <c r="AD49" s="65"/>
      <c r="AE49" s="66"/>
      <c r="AF49" s="70"/>
      <c r="AG49" s="169"/>
      <c r="AH49" s="170"/>
      <c r="AI49" s="171"/>
      <c r="AJ49" s="73"/>
    </row>
    <row r="50" spans="1:36" s="63" customFormat="1" ht="15" hidden="1">
      <c r="A50" s="172" t="s">
        <v>60</v>
      </c>
      <c r="B50" s="75"/>
      <c r="C50" s="76"/>
      <c r="D50" s="76"/>
      <c r="E50" s="77"/>
      <c r="F50" s="78"/>
      <c r="G50" s="75"/>
      <c r="H50" s="76"/>
      <c r="I50" s="76"/>
      <c r="J50" s="77"/>
      <c r="K50" s="78"/>
      <c r="L50" s="75"/>
      <c r="M50" s="76"/>
      <c r="N50" s="78"/>
      <c r="O50" s="75"/>
      <c r="P50" s="76"/>
      <c r="Q50" s="78"/>
      <c r="R50" s="75"/>
      <c r="S50" s="76"/>
      <c r="T50" s="76"/>
      <c r="U50" s="77"/>
      <c r="V50" s="78"/>
      <c r="W50" s="75"/>
      <c r="X50" s="76"/>
      <c r="Y50" s="78"/>
      <c r="Z50" s="75"/>
      <c r="AA50" s="76"/>
      <c r="AB50" s="78"/>
      <c r="AC50" s="58"/>
      <c r="AD50" s="75"/>
      <c r="AE50" s="76"/>
      <c r="AF50" s="79"/>
      <c r="AG50" s="75"/>
      <c r="AH50" s="80"/>
      <c r="AI50" s="81"/>
      <c r="AJ50" s="82"/>
    </row>
    <row r="51" spans="1:36" s="63" customFormat="1" ht="15" hidden="1">
      <c r="A51" s="172"/>
      <c r="B51" s="75"/>
      <c r="C51" s="76"/>
      <c r="D51" s="76"/>
      <c r="E51" s="77"/>
      <c r="F51" s="78"/>
      <c r="G51" s="75"/>
      <c r="H51" s="76"/>
      <c r="I51" s="76"/>
      <c r="J51" s="77"/>
      <c r="K51" s="78"/>
      <c r="L51" s="75"/>
      <c r="M51" s="76"/>
      <c r="N51" s="78"/>
      <c r="O51" s="75"/>
      <c r="P51" s="76"/>
      <c r="Q51" s="78"/>
      <c r="R51" s="75"/>
      <c r="S51" s="76"/>
      <c r="T51" s="76"/>
      <c r="U51" s="77"/>
      <c r="V51" s="78"/>
      <c r="W51" s="75"/>
      <c r="X51" s="76"/>
      <c r="Y51" s="78"/>
      <c r="Z51" s="75"/>
      <c r="AA51" s="76"/>
      <c r="AB51" s="78"/>
      <c r="AC51" s="58"/>
      <c r="AD51" s="75"/>
      <c r="AE51" s="76"/>
      <c r="AF51" s="79"/>
      <c r="AG51" s="75"/>
      <c r="AH51" s="80"/>
      <c r="AI51" s="81"/>
      <c r="AJ51" s="82"/>
    </row>
    <row r="52" spans="1:36" s="63" customFormat="1" ht="15" hidden="1">
      <c r="A52" s="172"/>
      <c r="B52" s="75"/>
      <c r="C52" s="76"/>
      <c r="D52" s="76"/>
      <c r="E52" s="77"/>
      <c r="F52" s="78"/>
      <c r="G52" s="75"/>
      <c r="H52" s="76"/>
      <c r="I52" s="76"/>
      <c r="J52" s="77"/>
      <c r="K52" s="78"/>
      <c r="L52" s="75"/>
      <c r="M52" s="76"/>
      <c r="N52" s="78"/>
      <c r="O52" s="75"/>
      <c r="P52" s="76"/>
      <c r="Q52" s="78"/>
      <c r="R52" s="75"/>
      <c r="S52" s="76"/>
      <c r="T52" s="76"/>
      <c r="U52" s="77"/>
      <c r="V52" s="78"/>
      <c r="W52" s="75"/>
      <c r="X52" s="76"/>
      <c r="Y52" s="78"/>
      <c r="Z52" s="75"/>
      <c r="AA52" s="76"/>
      <c r="AB52" s="78"/>
      <c r="AC52" s="58"/>
      <c r="AD52" s="75"/>
      <c r="AE52" s="76"/>
      <c r="AF52" s="79"/>
      <c r="AG52" s="75"/>
      <c r="AH52" s="80"/>
      <c r="AI52" s="81"/>
      <c r="AJ52" s="82"/>
    </row>
    <row r="53" spans="1:36" s="63" customFormat="1" ht="15" hidden="1">
      <c r="A53" s="172"/>
      <c r="B53" s="75"/>
      <c r="C53" s="76"/>
      <c r="D53" s="76"/>
      <c r="E53" s="77"/>
      <c r="F53" s="78"/>
      <c r="G53" s="75"/>
      <c r="H53" s="76"/>
      <c r="I53" s="76"/>
      <c r="J53" s="77"/>
      <c r="K53" s="78"/>
      <c r="L53" s="75"/>
      <c r="M53" s="76"/>
      <c r="N53" s="78"/>
      <c r="O53" s="75"/>
      <c r="P53" s="76"/>
      <c r="Q53" s="78"/>
      <c r="R53" s="75"/>
      <c r="S53" s="76"/>
      <c r="T53" s="76"/>
      <c r="U53" s="77"/>
      <c r="V53" s="78"/>
      <c r="W53" s="75"/>
      <c r="X53" s="76"/>
      <c r="Y53" s="78"/>
      <c r="Z53" s="75"/>
      <c r="AA53" s="76"/>
      <c r="AB53" s="78"/>
      <c r="AC53" s="58"/>
      <c r="AD53" s="75"/>
      <c r="AE53" s="76"/>
      <c r="AF53" s="79"/>
      <c r="AG53" s="75"/>
      <c r="AH53" s="80"/>
      <c r="AI53" s="81"/>
      <c r="AJ53" s="82"/>
    </row>
    <row r="54" spans="1:36" s="63" customFormat="1" ht="15" hidden="1">
      <c r="A54" s="83"/>
      <c r="B54" s="75"/>
      <c r="C54" s="76"/>
      <c r="D54" s="76"/>
      <c r="E54" s="77"/>
      <c r="F54" s="78"/>
      <c r="G54" s="75"/>
      <c r="H54" s="76"/>
      <c r="I54" s="76"/>
      <c r="J54" s="77"/>
      <c r="K54" s="78"/>
      <c r="L54" s="75"/>
      <c r="M54" s="76"/>
      <c r="N54" s="78"/>
      <c r="O54" s="75"/>
      <c r="P54" s="76"/>
      <c r="Q54" s="78"/>
      <c r="R54" s="75"/>
      <c r="S54" s="76"/>
      <c r="T54" s="76"/>
      <c r="U54" s="77"/>
      <c r="V54" s="78"/>
      <c r="W54" s="75"/>
      <c r="X54" s="76"/>
      <c r="Y54" s="78"/>
      <c r="Z54" s="75"/>
      <c r="AA54" s="76"/>
      <c r="AB54" s="78"/>
      <c r="AC54" s="58"/>
      <c r="AD54" s="75"/>
      <c r="AE54" s="76"/>
      <c r="AF54" s="79"/>
      <c r="AG54" s="75"/>
      <c r="AH54" s="80"/>
      <c r="AI54" s="81"/>
      <c r="AJ54" s="82"/>
    </row>
    <row r="55" spans="1:36" s="63" customFormat="1" ht="15" hidden="1">
      <c r="A55" s="83" t="s">
        <v>61</v>
      </c>
      <c r="B55" s="84">
        <f>C55+D55</f>
        <v>0</v>
      </c>
      <c r="C55" s="173"/>
      <c r="D55" s="173"/>
      <c r="E55" s="174"/>
      <c r="F55" s="87">
        <f>IF(E55=0,0,ROUND(D55/E55/12*1000,0))</f>
        <v>0</v>
      </c>
      <c r="G55" s="84">
        <f>H55+I55</f>
        <v>0</v>
      </c>
      <c r="H55" s="173"/>
      <c r="I55" s="173"/>
      <c r="J55" s="174"/>
      <c r="K55" s="87">
        <f>IF(J55=0,0,ROUND(I55/J55/12*1000,0))</f>
        <v>0</v>
      </c>
      <c r="L55" s="84"/>
      <c r="M55" s="173"/>
      <c r="N55" s="87"/>
      <c r="O55" s="84"/>
      <c r="P55" s="173"/>
      <c r="Q55" s="87"/>
      <c r="R55" s="84">
        <f>S55+T55</f>
        <v>0</v>
      </c>
      <c r="S55" s="173"/>
      <c r="T55" s="173"/>
      <c r="U55" s="174"/>
      <c r="V55" s="87">
        <f>IF(U55=0,0,ROUND(T55/U55/12*1000,0))</f>
        <v>0</v>
      </c>
      <c r="W55" s="84"/>
      <c r="X55" s="173"/>
      <c r="Y55" s="87"/>
      <c r="Z55" s="84"/>
      <c r="AA55" s="173"/>
      <c r="AB55" s="87"/>
      <c r="AC55" s="90"/>
      <c r="AD55" s="84"/>
      <c r="AE55" s="173"/>
      <c r="AF55" s="175"/>
      <c r="AG55" s="84"/>
      <c r="AH55" s="176"/>
      <c r="AI55" s="177"/>
      <c r="AJ55" s="94"/>
    </row>
    <row r="56" spans="1:36" s="63" customFormat="1" ht="15.75" thickBot="1">
      <c r="A56" s="178"/>
      <c r="B56" s="96"/>
      <c r="C56" s="97"/>
      <c r="D56" s="97"/>
      <c r="E56" s="98"/>
      <c r="F56" s="99"/>
      <c r="G56" s="96"/>
      <c r="H56" s="97"/>
      <c r="I56" s="97"/>
      <c r="J56" s="98"/>
      <c r="K56" s="99"/>
      <c r="L56" s="96"/>
      <c r="M56" s="97"/>
      <c r="N56" s="99"/>
      <c r="O56" s="96"/>
      <c r="P56" s="97"/>
      <c r="Q56" s="99"/>
      <c r="R56" s="96"/>
      <c r="S56" s="97"/>
      <c r="T56" s="97"/>
      <c r="U56" s="98"/>
      <c r="V56" s="99"/>
      <c r="W56" s="96"/>
      <c r="X56" s="97"/>
      <c r="Y56" s="99"/>
      <c r="Z56" s="96"/>
      <c r="AA56" s="97"/>
      <c r="AB56" s="99"/>
      <c r="AC56" s="58"/>
      <c r="AD56" s="96"/>
      <c r="AE56" s="97"/>
      <c r="AF56" s="101"/>
      <c r="AG56" s="96"/>
      <c r="AH56" s="102"/>
      <c r="AI56" s="103"/>
      <c r="AJ56" s="104"/>
    </row>
    <row r="57" spans="1:36" s="63" customFormat="1" ht="15.75" thickTop="1">
      <c r="A57" s="179" t="s">
        <v>62</v>
      </c>
      <c r="B57" s="180"/>
      <c r="C57" s="180"/>
      <c r="D57" s="180"/>
      <c r="E57" s="181"/>
      <c r="F57" s="182"/>
      <c r="G57" s="180"/>
      <c r="H57" s="180"/>
      <c r="I57" s="180"/>
      <c r="J57" s="181"/>
      <c r="K57" s="182"/>
      <c r="L57" s="183"/>
      <c r="M57" s="180"/>
      <c r="N57" s="182"/>
      <c r="O57" s="183"/>
      <c r="P57" s="180"/>
      <c r="Q57" s="182"/>
      <c r="R57" s="180"/>
      <c r="S57" s="180"/>
      <c r="T57" s="180"/>
      <c r="U57" s="181"/>
      <c r="V57" s="182"/>
      <c r="W57" s="183"/>
      <c r="X57" s="180"/>
      <c r="Y57" s="182"/>
      <c r="Z57" s="183"/>
      <c r="AA57" s="180"/>
      <c r="AB57" s="182"/>
      <c r="AC57" s="184"/>
      <c r="AD57" s="183"/>
      <c r="AE57" s="180"/>
      <c r="AF57" s="185"/>
      <c r="AG57" s="183"/>
      <c r="AH57" s="186"/>
      <c r="AI57" s="187"/>
      <c r="AJ57" s="188"/>
    </row>
    <row r="58" spans="1:36" s="63" customFormat="1" ht="15.75">
      <c r="A58" s="189" t="s">
        <v>63</v>
      </c>
      <c r="B58" s="76">
        <f>IF(B13+B49=C58+D58,B13+B49,"chyba")</f>
        <v>8344730</v>
      </c>
      <c r="C58" s="76">
        <f>C13+C49</f>
        <v>57396</v>
      </c>
      <c r="D58" s="76">
        <f>D13+D49</f>
        <v>8287334</v>
      </c>
      <c r="E58" s="77">
        <f>E13+E49</f>
        <v>25002</v>
      </c>
      <c r="F58" s="78">
        <f>IF(E58=0,0,ROUND(D58/E58/12*1000,0))</f>
        <v>27622</v>
      </c>
      <c r="G58" s="76">
        <f>IF(G13+G49=H58+I58,G13+G49,"chyba")</f>
        <v>8418193</v>
      </c>
      <c r="H58" s="76">
        <f>H13+H49</f>
        <v>74664</v>
      </c>
      <c r="I58" s="76">
        <f>I13+I49</f>
        <v>8343529</v>
      </c>
      <c r="J58" s="77">
        <f>J13+J49</f>
        <v>25003</v>
      </c>
      <c r="K58" s="78">
        <f>IF(J58=0,0,ROUND(I58/J58/12*1000,0))</f>
        <v>27808</v>
      </c>
      <c r="L58" s="75">
        <f aca="true" t="shared" si="18" ref="L58:Q58">L13+L49</f>
        <v>0</v>
      </c>
      <c r="M58" s="76">
        <f t="shared" si="18"/>
        <v>0</v>
      </c>
      <c r="N58" s="78">
        <f t="shared" si="18"/>
        <v>0</v>
      </c>
      <c r="O58" s="75">
        <f t="shared" si="18"/>
        <v>3387</v>
      </c>
      <c r="P58" s="76">
        <f t="shared" si="18"/>
        <v>212437</v>
      </c>
      <c r="Q58" s="78">
        <f t="shared" si="18"/>
        <v>0</v>
      </c>
      <c r="R58" s="76">
        <f>IF(R13+R49=S58+T58,R13+R49,"chyba")</f>
        <v>8196246.49</v>
      </c>
      <c r="S58" s="76">
        <f>S13+S49</f>
        <v>64808.69</v>
      </c>
      <c r="T58" s="76">
        <f>T13+T49</f>
        <v>8131437.8</v>
      </c>
      <c r="U58" s="77">
        <f>U13+U49</f>
        <v>24186</v>
      </c>
      <c r="V58" s="78">
        <f>IF(U58=0,0,ROUND(T58/U58/12*1000,0))</f>
        <v>28017</v>
      </c>
      <c r="W58" s="75">
        <f aca="true" t="shared" si="19" ref="W58:AB58">W13+W49</f>
        <v>62.37</v>
      </c>
      <c r="X58" s="76">
        <f t="shared" si="19"/>
        <v>18460.88</v>
      </c>
      <c r="Y58" s="78">
        <f t="shared" si="19"/>
        <v>0</v>
      </c>
      <c r="Z58" s="75">
        <f t="shared" si="19"/>
        <v>0</v>
      </c>
      <c r="AA58" s="76">
        <f t="shared" si="19"/>
        <v>0</v>
      </c>
      <c r="AB58" s="78">
        <f t="shared" si="19"/>
        <v>0</v>
      </c>
      <c r="AC58" s="58">
        <f>AC49</f>
        <v>0</v>
      </c>
      <c r="AD58" s="75">
        <f aca="true" t="shared" si="20" ref="AD58:AJ58">AD13+AD49</f>
        <v>0</v>
      </c>
      <c r="AE58" s="76">
        <f t="shared" si="20"/>
        <v>27.54</v>
      </c>
      <c r="AF58" s="79">
        <f t="shared" si="20"/>
        <v>0</v>
      </c>
      <c r="AG58" s="75">
        <f t="shared" si="20"/>
        <v>0</v>
      </c>
      <c r="AH58" s="80">
        <f t="shared" si="20"/>
        <v>0</v>
      </c>
      <c r="AI58" s="81">
        <f t="shared" si="20"/>
        <v>0</v>
      </c>
      <c r="AJ58" s="82">
        <f t="shared" si="20"/>
        <v>0</v>
      </c>
    </row>
    <row r="59" spans="1:36" s="63" customFormat="1" ht="15.75" thickBot="1">
      <c r="A59" s="190"/>
      <c r="B59" s="191"/>
      <c r="C59" s="191"/>
      <c r="D59" s="191"/>
      <c r="E59" s="192"/>
      <c r="F59" s="193"/>
      <c r="G59" s="191"/>
      <c r="H59" s="191"/>
      <c r="I59" s="191"/>
      <c r="J59" s="192"/>
      <c r="K59" s="193"/>
      <c r="L59" s="194"/>
      <c r="M59" s="191"/>
      <c r="N59" s="193"/>
      <c r="O59" s="194"/>
      <c r="P59" s="191"/>
      <c r="Q59" s="193"/>
      <c r="R59" s="191"/>
      <c r="S59" s="191"/>
      <c r="T59" s="191"/>
      <c r="U59" s="192"/>
      <c r="V59" s="193"/>
      <c r="W59" s="194"/>
      <c r="X59" s="191"/>
      <c r="Y59" s="193"/>
      <c r="Z59" s="194"/>
      <c r="AA59" s="191"/>
      <c r="AB59" s="193"/>
      <c r="AC59" s="195"/>
      <c r="AD59" s="194"/>
      <c r="AE59" s="191"/>
      <c r="AF59" s="196"/>
      <c r="AG59" s="194"/>
      <c r="AH59" s="197"/>
      <c r="AI59" s="198"/>
      <c r="AJ59" s="199"/>
    </row>
    <row r="60" spans="1:37" ht="13.5" hidden="1" thickTop="1">
      <c r="A60" s="200"/>
      <c r="B60" s="201"/>
      <c r="C60" s="201"/>
      <c r="D60" s="201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</row>
    <row r="61" spans="1:37" s="205" customFormat="1" ht="12.75" hidden="1">
      <c r="A61" s="200"/>
      <c r="B61" s="202"/>
      <c r="C61" s="202"/>
      <c r="D61" s="202"/>
      <c r="E61" s="202"/>
      <c r="F61" s="202"/>
      <c r="G61" s="203"/>
      <c r="H61" s="203"/>
      <c r="I61" s="203"/>
      <c r="J61" s="203"/>
      <c r="K61" s="203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</row>
    <row r="62" spans="1:37" s="205" customFormat="1" ht="12.75" hidden="1">
      <c r="A62" s="200"/>
      <c r="B62" s="202"/>
      <c r="C62" s="202"/>
      <c r="D62" s="202"/>
      <c r="E62" s="203"/>
      <c r="F62" s="203"/>
      <c r="G62" s="202"/>
      <c r="H62" s="202"/>
      <c r="I62" s="202"/>
      <c r="J62" s="202"/>
      <c r="K62" s="202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</row>
    <row r="63" spans="1:37" ht="12.75" hidden="1">
      <c r="A63" s="200"/>
      <c r="B63" s="201"/>
      <c r="C63" s="201"/>
      <c r="D63" s="201"/>
      <c r="E63" s="201"/>
      <c r="F63" s="201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</row>
    <row r="64" spans="1:37" ht="15.75" thickTop="1">
      <c r="A64" s="200"/>
      <c r="B64" s="206" t="s">
        <v>64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</row>
    <row r="65" spans="2:37" s="207" customFormat="1" ht="15" customHeight="1">
      <c r="B65" s="208" t="s">
        <v>65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7" t="s">
        <v>86</v>
      </c>
      <c r="S65" s="207" t="s">
        <v>91</v>
      </c>
      <c r="X65" s="207" t="s">
        <v>87</v>
      </c>
      <c r="Y65" s="30"/>
      <c r="Z65" s="207" t="s">
        <v>92</v>
      </c>
      <c r="AE65" s="30"/>
      <c r="AF65" s="207" t="s">
        <v>88</v>
      </c>
      <c r="AG65" s="218">
        <v>40231</v>
      </c>
      <c r="AH65" s="213"/>
      <c r="AI65" s="208"/>
      <c r="AJ65" s="208"/>
      <c r="AK65" s="208"/>
    </row>
    <row r="66" spans="2:37" s="207" customFormat="1" ht="15" customHeight="1">
      <c r="B66" s="208" t="s">
        <v>66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7" t="s">
        <v>89</v>
      </c>
      <c r="T66" s="219" t="s">
        <v>94</v>
      </c>
      <c r="W66" s="208"/>
      <c r="X66" s="207" t="s">
        <v>89</v>
      </c>
      <c r="Z66" s="30"/>
      <c r="AA66" s="220" t="s">
        <v>93</v>
      </c>
      <c r="AG66" s="213"/>
      <c r="AH66" s="213"/>
      <c r="AI66" s="208"/>
      <c r="AJ66" s="208"/>
      <c r="AK66" s="208"/>
    </row>
    <row r="67" spans="2:37" s="207" customFormat="1" ht="15" customHeight="1">
      <c r="B67" s="208" t="s">
        <v>67</v>
      </c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9"/>
      <c r="AG67" s="208"/>
      <c r="AH67" s="208"/>
      <c r="AI67" s="208"/>
      <c r="AJ67" s="210"/>
      <c r="AK67" s="208"/>
    </row>
    <row r="68" spans="2:37" s="207" customFormat="1" ht="15" customHeight="1">
      <c r="B68" s="208" t="s">
        <v>68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F68" s="209"/>
      <c r="AG68" s="208"/>
      <c r="AH68" s="208"/>
      <c r="AI68" s="208"/>
      <c r="AJ68" s="209"/>
      <c r="AK68" s="208"/>
    </row>
    <row r="69" spans="2:37" s="207" customFormat="1" ht="15" customHeight="1">
      <c r="B69" s="208" t="s">
        <v>69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F69" s="211"/>
      <c r="AG69" s="208"/>
      <c r="AH69" s="208"/>
      <c r="AI69" s="208"/>
      <c r="AJ69" s="211"/>
      <c r="AK69" s="208"/>
    </row>
    <row r="70" spans="2:37" s="207" customFormat="1" ht="15" customHeight="1">
      <c r="B70" s="208" t="s">
        <v>70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F70" s="211"/>
      <c r="AG70" s="208"/>
      <c r="AH70" s="208"/>
      <c r="AI70" s="208"/>
      <c r="AJ70" s="211"/>
      <c r="AK70" s="208"/>
    </row>
    <row r="71" spans="2:37" s="207" customFormat="1" ht="15" customHeight="1">
      <c r="B71" s="212" t="s">
        <v>71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F71" s="211"/>
      <c r="AG71" s="208"/>
      <c r="AH71" s="208"/>
      <c r="AI71" s="208"/>
      <c r="AJ71" s="211"/>
      <c r="AK71" s="208"/>
    </row>
    <row r="72" spans="1:37" s="207" customFormat="1" ht="15" customHeight="1">
      <c r="A72" s="30"/>
      <c r="B72" s="212" t="s">
        <v>72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F72" s="211"/>
      <c r="AG72" s="208"/>
      <c r="AH72" s="208"/>
      <c r="AI72" s="208"/>
      <c r="AJ72" s="211"/>
      <c r="AK72" s="208"/>
    </row>
    <row r="73" spans="1:37" s="207" customFormat="1" ht="15" customHeight="1">
      <c r="A73" s="30"/>
      <c r="B73" s="208" t="s">
        <v>73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F73" s="211"/>
      <c r="AG73" s="208"/>
      <c r="AH73" s="208"/>
      <c r="AI73" s="208"/>
      <c r="AJ73" s="211"/>
      <c r="AK73" s="208"/>
    </row>
    <row r="74" spans="2:37" s="207" customFormat="1" ht="15" customHeight="1">
      <c r="B74" s="208" t="s">
        <v>74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F74" s="211"/>
      <c r="AG74" s="208"/>
      <c r="AH74" s="208"/>
      <c r="AI74" s="208"/>
      <c r="AJ74" s="211"/>
      <c r="AK74" s="208"/>
    </row>
    <row r="75" spans="2:37" s="207" customFormat="1" ht="15" customHeight="1">
      <c r="B75" s="208" t="s">
        <v>75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F75" s="211"/>
      <c r="AG75" s="208"/>
      <c r="AH75" s="208"/>
      <c r="AI75" s="208"/>
      <c r="AJ75" s="211"/>
      <c r="AK75" s="208"/>
    </row>
    <row r="76" spans="1:36" s="30" customFormat="1" ht="15" customHeight="1">
      <c r="A76" s="207"/>
      <c r="B76" s="208" t="s">
        <v>76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AI76" s="213"/>
      <c r="AJ76" s="213"/>
    </row>
    <row r="77" spans="1:36" s="30" customFormat="1" ht="15" customHeight="1">
      <c r="A77" s="207"/>
      <c r="B77" s="208" t="s">
        <v>77</v>
      </c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AI77" s="213"/>
      <c r="AJ77" s="213"/>
    </row>
    <row r="78" spans="1:36" s="30" customFormat="1" ht="15" customHeight="1">
      <c r="A78" s="207"/>
      <c r="B78" s="208" t="s">
        <v>78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6"/>
      <c r="S78" s="6"/>
      <c r="AG78" s="213"/>
      <c r="AH78" s="213"/>
      <c r="AI78" s="213"/>
      <c r="AJ78" s="213"/>
    </row>
    <row r="79" spans="1:37" s="207" customFormat="1" ht="15" customHeight="1">
      <c r="A79" s="208"/>
      <c r="B79" s="208" t="s">
        <v>79</v>
      </c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F79" s="208"/>
      <c r="AG79" s="208"/>
      <c r="AH79" s="208"/>
      <c r="AI79" s="208"/>
      <c r="AJ79" s="208"/>
      <c r="AK79" s="208"/>
    </row>
    <row r="80" spans="1:37" s="207" customFormat="1" ht="15" customHeight="1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F80" s="208"/>
      <c r="AG80" s="208"/>
      <c r="AH80" s="208"/>
      <c r="AI80" s="208"/>
      <c r="AJ80" s="208"/>
      <c r="AK80" s="208"/>
    </row>
    <row r="81" s="207" customFormat="1" ht="15" customHeight="1">
      <c r="B81" s="207" t="s">
        <v>80</v>
      </c>
    </row>
    <row r="82" s="207" customFormat="1" ht="15" customHeight="1">
      <c r="B82" s="208" t="s">
        <v>81</v>
      </c>
    </row>
    <row r="83" spans="2:37" s="207" customFormat="1" ht="15" customHeight="1">
      <c r="B83" s="208" t="s">
        <v>82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</row>
    <row r="84" spans="2:37" s="207" customFormat="1" ht="15" customHeight="1">
      <c r="B84" s="208" t="s">
        <v>83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</row>
    <row r="85" s="207" customFormat="1" ht="15" customHeight="1">
      <c r="B85" s="207" t="s">
        <v>84</v>
      </c>
    </row>
    <row r="86" spans="1:2" s="207" customFormat="1" ht="15" customHeight="1">
      <c r="A86" s="30"/>
      <c r="B86" s="207" t="s">
        <v>85</v>
      </c>
    </row>
    <row r="87" s="207" customFormat="1" ht="15" customHeight="1">
      <c r="A87" s="30"/>
    </row>
    <row r="88" spans="1:16" s="207" customFormat="1" ht="15" customHeight="1">
      <c r="A88" s="6"/>
      <c r="P88" s="218"/>
    </row>
    <row r="89" spans="1:11" s="207" customFormat="1" ht="15" customHeight="1">
      <c r="A89" s="6"/>
      <c r="D89" s="219"/>
      <c r="G89" s="208"/>
      <c r="J89" s="221"/>
      <c r="K89" s="222"/>
    </row>
    <row r="90" spans="1:3" s="30" customFormat="1" ht="12.75">
      <c r="A90" s="6"/>
      <c r="B90" s="6"/>
      <c r="C90" s="6"/>
    </row>
    <row r="91" spans="1:3" s="30" customFormat="1" ht="12.75">
      <c r="A91" s="6"/>
      <c r="B91" s="6"/>
      <c r="C91" s="6"/>
    </row>
    <row r="92" spans="4:36" ht="15">
      <c r="D92" s="214"/>
      <c r="E92" s="215"/>
      <c r="F92" s="214"/>
      <c r="G92" s="214"/>
      <c r="H92" s="215"/>
      <c r="I92" s="214"/>
      <c r="J92" s="214"/>
      <c r="K92" s="215"/>
      <c r="L92" s="215"/>
      <c r="M92" s="215"/>
      <c r="N92" s="215"/>
      <c r="O92" s="215"/>
      <c r="P92" s="215"/>
      <c r="Q92" s="215"/>
      <c r="R92" s="214"/>
      <c r="S92" s="214"/>
      <c r="T92" s="215"/>
      <c r="U92" s="214"/>
      <c r="V92" s="214"/>
      <c r="W92" s="215"/>
      <c r="X92" s="214"/>
      <c r="Y92" s="214"/>
      <c r="Z92" s="215"/>
      <c r="AA92" s="215"/>
      <c r="AB92" s="215"/>
      <c r="AC92" s="214"/>
      <c r="AD92" s="215"/>
      <c r="AE92" s="214"/>
      <c r="AF92" s="214"/>
      <c r="AG92" s="214"/>
      <c r="AH92" s="214"/>
      <c r="AI92" s="214"/>
      <c r="AJ92" s="214"/>
    </row>
    <row r="94" spans="4:36" ht="15">
      <c r="D94" s="214"/>
      <c r="E94" s="215"/>
      <c r="F94" s="214"/>
      <c r="G94" s="214"/>
      <c r="H94" s="215"/>
      <c r="I94" s="214"/>
      <c r="J94" s="214"/>
      <c r="K94" s="215"/>
      <c r="L94" s="215"/>
      <c r="M94" s="215"/>
      <c r="N94" s="215"/>
      <c r="O94" s="215"/>
      <c r="P94" s="215"/>
      <c r="Q94" s="215"/>
      <c r="R94" s="214"/>
      <c r="S94" s="214"/>
      <c r="T94" s="215"/>
      <c r="U94" s="214"/>
      <c r="V94" s="214"/>
      <c r="W94" s="215"/>
      <c r="X94" s="214"/>
      <c r="Y94" s="214"/>
      <c r="Z94" s="215"/>
      <c r="AA94" s="215"/>
      <c r="AB94" s="215"/>
      <c r="AC94" s="214"/>
      <c r="AD94" s="215"/>
      <c r="AE94" s="214"/>
      <c r="AF94" s="214"/>
      <c r="AG94" s="214"/>
      <c r="AH94" s="214"/>
      <c r="AI94" s="214"/>
      <c r="AJ94" s="216"/>
    </row>
    <row r="95" spans="2:36" ht="15">
      <c r="B95" s="215"/>
      <c r="C95" s="214"/>
      <c r="D95" s="214"/>
      <c r="E95" s="215"/>
      <c r="F95" s="214"/>
      <c r="G95" s="214"/>
      <c r="H95" s="215"/>
      <c r="I95" s="214"/>
      <c r="J95" s="214"/>
      <c r="K95" s="215"/>
      <c r="L95" s="215"/>
      <c r="M95" s="215"/>
      <c r="N95" s="215"/>
      <c r="O95" s="215"/>
      <c r="P95" s="215"/>
      <c r="Q95" s="215"/>
      <c r="R95" s="214"/>
      <c r="S95" s="214"/>
      <c r="T95" s="215"/>
      <c r="U95" s="214"/>
      <c r="V95" s="214"/>
      <c r="W95" s="215"/>
      <c r="X95" s="214"/>
      <c r="Y95" s="214"/>
      <c r="Z95" s="215"/>
      <c r="AA95" s="215"/>
      <c r="AB95" s="215"/>
      <c r="AC95" s="214"/>
      <c r="AD95" s="215"/>
      <c r="AE95" s="214"/>
      <c r="AF95" s="214"/>
      <c r="AG95" s="214"/>
      <c r="AH95" s="214"/>
      <c r="AI95" s="214"/>
      <c r="AJ95" s="216"/>
    </row>
    <row r="96" spans="29:36" ht="15">
      <c r="AC96" s="214"/>
      <c r="AD96" s="215"/>
      <c r="AE96" s="214"/>
      <c r="AF96" s="214"/>
      <c r="AJ96" s="216"/>
    </row>
    <row r="97" spans="2:36" ht="15">
      <c r="B97" s="215"/>
      <c r="C97" s="214"/>
      <c r="D97" s="214"/>
      <c r="E97" s="215"/>
      <c r="F97" s="214"/>
      <c r="G97" s="214"/>
      <c r="H97" s="215"/>
      <c r="I97" s="214"/>
      <c r="J97" s="214"/>
      <c r="K97" s="215"/>
      <c r="L97" s="215"/>
      <c r="M97" s="215"/>
      <c r="N97" s="215"/>
      <c r="O97" s="215"/>
      <c r="P97" s="215"/>
      <c r="Q97" s="215"/>
      <c r="R97" s="214"/>
      <c r="S97" s="214"/>
      <c r="T97" s="215"/>
      <c r="U97" s="214"/>
      <c r="V97" s="214"/>
      <c r="W97" s="215"/>
      <c r="X97" s="214"/>
      <c r="Y97" s="214"/>
      <c r="Z97" s="215"/>
      <c r="AA97" s="215"/>
      <c r="AB97" s="215"/>
      <c r="AC97" s="214"/>
      <c r="AD97" s="215"/>
      <c r="AE97" s="214"/>
      <c r="AF97" s="214"/>
      <c r="AG97" s="214"/>
      <c r="AH97" s="214"/>
      <c r="AI97" s="214"/>
      <c r="AJ97" s="216"/>
    </row>
    <row r="98" spans="2:36" ht="15"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</row>
  </sheetData>
  <sheetProtection/>
  <mergeCells count="7">
    <mergeCell ref="J89:K89"/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1968503937007874" right="0.1968503937007874" top="0.6299212598425197" bottom="0.3937007874015748" header="0.15748031496062992" footer="0"/>
  <pageSetup fitToHeight="0" fitToWidth="0" horizontalDpi="600" verticalDpi="600" orientation="landscape" pageOrder="overThenDown" paperSize="9" scale="53" r:id="rId1"/>
  <headerFooter alignWithMargins="0">
    <oddFooter>&amp;C&amp;P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2011-01-17T14:30:10Z</dcterms:created>
  <cp:category/>
  <cp:version/>
  <cp:contentType/>
  <cp:contentStatus/>
</cp:coreProperties>
</file>