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00" windowHeight="5655" tabRatio="842" activeTab="0"/>
  </bookViews>
  <sheets>
    <sheet name="BilanceSR-druh" sheetId="1" r:id="rId1"/>
    <sheet name="Hlavicka" sheetId="2" state="hidden" r:id="rId2"/>
    <sheet name="Druhova_CAST7" sheetId="3" state="hidden" r:id="rId3"/>
    <sheet name="Druhova" sheetId="4" state="hidden" r:id="rId4"/>
    <sheet name="VýdajeSR-funk" sheetId="5" r:id="rId5"/>
    <sheet name="BExRepositorySheet" sheetId="6" state="veryHidden" r:id="rId6"/>
    <sheet name="Funkcni" sheetId="7" state="hidden" r:id="rId7"/>
  </sheets>
  <externalReferences>
    <externalReference r:id="rId10"/>
  </externalReferences>
  <definedNames>
    <definedName name="_xlnm.Print_Titles" localSheetId="0">'BilanceSR-druh'!$1:$8</definedName>
    <definedName name="_xlnm.Print_Titles" localSheetId="4">'VýdajeSR-funk'!$1:$8</definedName>
    <definedName name="_xlnm.Print_Area" localSheetId="0">'BilanceSR-druh'!$A$1:$K$261</definedName>
    <definedName name="_xlnm.Print_Area" localSheetId="4">'VýdajeSR-funk'!$A$1:$J$199</definedName>
  </definedNames>
  <calcPr fullCalcOnLoad="1"/>
</workbook>
</file>

<file path=xl/sharedStrings.xml><?xml version="1.0" encoding="utf-8"?>
<sst xmlns="http://schemas.openxmlformats.org/spreadsheetml/2006/main" count="1014" uniqueCount="873">
  <si>
    <t xml:space="preserve"> Daně a poplatky z provozu motorových vozidel</t>
  </si>
  <si>
    <t xml:space="preserve"> Daně z majetku</t>
  </si>
  <si>
    <t xml:space="preserve"> Daně z majetkových a kapitálových převodů</t>
  </si>
  <si>
    <t>1521, 1522, 1523</t>
  </si>
  <si>
    <t>kap313:</t>
  </si>
  <si>
    <t>kap307,312,314,336;</t>
  </si>
  <si>
    <t xml:space="preserve"> Ostatní daňové příjmy</t>
  </si>
  <si>
    <t xml:space="preserve"> Příjmy z vlastní činnosti</t>
  </si>
  <si>
    <t xml:space="preserve"> Odvody přebytků organizací s přímým vztahem</t>
  </si>
  <si>
    <t xml:space="preserve"> Příjmy z pronájmu majetku</t>
  </si>
  <si>
    <t xml:space="preserve"> Přijaté sankční platby </t>
  </si>
  <si>
    <t xml:space="preserve"> Příjmy z prodeje nekapitálového majetku
 a ostatní nedaňové příjmy</t>
  </si>
  <si>
    <t xml:space="preserve"> NEDAŇOVÉ PŘÍJMY CELKEM</t>
  </si>
  <si>
    <t xml:space="preserve"> KAPITÁLOVÉ PŘÍJMY CELKEM</t>
  </si>
  <si>
    <t xml:space="preserve"> Převody z vlastních fondů</t>
  </si>
  <si>
    <t>1,2,3,4</t>
  </si>
  <si>
    <t>V Ý D A J E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</si>
  <si>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</si>
  <si>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</si>
  <si>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</si>
  <si>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</si>
  <si>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</si>
  <si>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Neinvestiční nákupy a související výdaje</t>
  </si>
  <si>
    <t xml:space="preserve"> Převody vlastním fondům</t>
  </si>
  <si>
    <t xml:space="preserve"> Ostatní neinvestiční transfery jiným veřejným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</si>
  <si>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</si>
  <si>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</si>
  <si>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</si>
  <si>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</si>
  <si>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Ostatní neinvestiční transfery do zahraničí</t>
  </si>
  <si>
    <t xml:space="preserve"> Neinvestiční transfery do zahraničí</t>
  </si>
  <si>
    <t xml:space="preserve"> Ostatní neinvestiční výdaje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</si>
  <si>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</si>
  <si>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</si>
  <si>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</si>
  <si>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</si>
  <si>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</si>
  <si>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</si>
  <si>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Ostatní kapitálové výdaje</t>
  </si>
  <si>
    <t xml:space="preserve">  Rozdíl příjmů a výdajů státního rozpočtu</t>
  </si>
  <si>
    <t>PSP  - podseskupení položek</t>
  </si>
  <si>
    <t>skupina</t>
  </si>
  <si>
    <t>oddíl</t>
  </si>
  <si>
    <t>pododdíl</t>
  </si>
  <si>
    <t xml:space="preserve"> Zemědělská a potravinářská činnost a rozvoj</t>
  </si>
  <si>
    <t xml:space="preserve"> Lesní hospodářství</t>
  </si>
  <si>
    <t xml:space="preserve"> Správa v zemědělství</t>
  </si>
  <si>
    <t xml:space="preserve"> Zemědělský a lesnický výzkum a vývoj</t>
  </si>
  <si>
    <t xml:space="preserve"> Ostatní činnost a nespecifikované výdaje</t>
  </si>
  <si>
    <t xml:space="preserve"> Záležitosti těžebního průmyslu a energetiky</t>
  </si>
  <si>
    <t xml:space="preserve"> Zahraniční obchod</t>
  </si>
  <si>
    <t xml:space="preserve"> Průmysl, stavebnictví, obchod a služby</t>
  </si>
  <si>
    <t xml:space="preserve"> Pozemní komunikace</t>
  </si>
  <si>
    <t xml:space="preserve"> Silniční doprava</t>
  </si>
  <si>
    <t xml:space="preserve"> Železniční doprava</t>
  </si>
  <si>
    <t xml:space="preserve"> Civilní letecká doprava</t>
  </si>
  <si>
    <t xml:space="preserve"> Správa v dopravě</t>
  </si>
  <si>
    <t xml:space="preserve"> Doprava ostatních drah</t>
  </si>
  <si>
    <t xml:space="preserve"> Výzkum v dopravě</t>
  </si>
  <si>
    <t xml:space="preserve"> Ostatní činnost a nespecifikované výdaje v dopravě</t>
  </si>
  <si>
    <t xml:space="preserve"> Doprava</t>
  </si>
  <si>
    <t xml:space="preserve"> Pitná voda</t>
  </si>
  <si>
    <t xml:space="preserve"> Odvádění a čistění odpadních vod</t>
  </si>
  <si>
    <t xml:space="preserve"> Vodní toky a vodohospodářská díla</t>
  </si>
  <si>
    <t xml:space="preserve"> Voda v zemědělské krajině</t>
  </si>
  <si>
    <t xml:space="preserve"> Správa ve vodním hospodářství</t>
  </si>
  <si>
    <t xml:space="preserve"> Vodohospodářský výzkum a vývoj</t>
  </si>
  <si>
    <t xml:space="preserve"> Vodní hospodářství</t>
  </si>
  <si>
    <t xml:space="preserve"> Činnosti spojů</t>
  </si>
  <si>
    <t xml:space="preserve"> Správa ve spojích</t>
  </si>
  <si>
    <t xml:space="preserve"> Výzkum a vývoj ve spojích</t>
  </si>
  <si>
    <t xml:space="preserve"> Ostatní činnost a nespecifikované výdaje ve spojích</t>
  </si>
  <si>
    <t xml:space="preserve"> Spoje</t>
  </si>
  <si>
    <t xml:space="preserve"> Všeobecné pracovní záležitosti</t>
  </si>
  <si>
    <t xml:space="preserve"> Všeobecné finanční záležitosti</t>
  </si>
  <si>
    <t xml:space="preserve"> Všeobecné hospodářské služby</t>
  </si>
  <si>
    <t xml:space="preserve"> Všeobecná hospodářská správa</t>
  </si>
  <si>
    <t xml:space="preserve"> Ostatní činnosti a nespecifikované výdaje</t>
  </si>
  <si>
    <t xml:space="preserve"> Všeobecné hospodářské záležitosti a ostatní
 ekonomické funkce </t>
  </si>
  <si>
    <t xml:space="preserve"> Zařízení předškolní výchovy a základního vzdělávání</t>
  </si>
  <si>
    <t xml:space="preserve"> Školská zařízení pro výkon ústavní a ochranné výchovy </t>
  </si>
  <si>
    <t xml:space="preserve"> Zařízení vysokoškolského vzdělávání</t>
  </si>
  <si>
    <t xml:space="preserve"> Zájmové studium</t>
  </si>
  <si>
    <t xml:space="preserve"> Správa ve vzdělávání </t>
  </si>
  <si>
    <t xml:space="preserve"> Výzkum školství a vzdělání</t>
  </si>
  <si>
    <t>31,
32</t>
  </si>
  <si>
    <t xml:space="preserve"> Kultura</t>
  </si>
  <si>
    <t xml:space="preserve"> Sdělovací prostředky</t>
  </si>
  <si>
    <t xml:space="preserve"> Správa v oblasti kultury, církví a sdělovacích prostředků</t>
  </si>
  <si>
    <t xml:space="preserve"> Kultura, církve a sdělovací prostředky</t>
  </si>
  <si>
    <t xml:space="preserve"> Tělovýchova </t>
  </si>
  <si>
    <t xml:space="preserve"> Zájmová činnost a rekreace</t>
  </si>
  <si>
    <t xml:space="preserve"> Tělovýchova a zájmová činnost</t>
  </si>
  <si>
    <t xml:space="preserve"> Ambulantní péče</t>
  </si>
  <si>
    <t xml:space="preserve"> Ústavní péče</t>
  </si>
  <si>
    <t/>
  </si>
  <si>
    <t>Plnění
(v %)
3:2
4</t>
  </si>
  <si>
    <t>Plnění
(v %)
3:0
5</t>
  </si>
  <si>
    <t>Daň z příjmů fyzických osob ze samostatné výdělečné činnosti</t>
  </si>
  <si>
    <t>Daň z příjmů fyzických osob z kapitálových výnosů</t>
  </si>
  <si>
    <t>Daň z přidané hodnoty</t>
  </si>
  <si>
    <t>Zvláštní daně a poplatky ze zboží a služeb v tuzemsku,...</t>
  </si>
  <si>
    <t>X</t>
  </si>
  <si>
    <t>Daně a poplatky z provozu motorových vozidel</t>
  </si>
  <si>
    <t>Poplatky a odvody v oblasti  životního prostředí</t>
  </si>
  <si>
    <t>Místní poplatky z vybraných činností a služeb</t>
  </si>
  <si>
    <t>Ostatní odvody z vybraných činností a služeb</t>
  </si>
  <si>
    <t>Správní poplatky</t>
  </si>
  <si>
    <t>Daně a poplatky z vybraných činností a služeb</t>
  </si>
  <si>
    <t>140-1409</t>
  </si>
  <si>
    <t>Clo</t>
  </si>
  <si>
    <t>Podíl na clech</t>
  </si>
  <si>
    <t>14-1409</t>
  </si>
  <si>
    <t>Daně z majetku</t>
  </si>
  <si>
    <t>152-1529</t>
  </si>
  <si>
    <t>Daň dědická,...</t>
  </si>
  <si>
    <t>15-1529</t>
  </si>
  <si>
    <t>Pojistné na sociální zabezpečení a příspěvek na státní polit</t>
  </si>
  <si>
    <t>Pojistné na důchodové pojištění od zaměstnavatelů,...</t>
  </si>
  <si>
    <t>Pojistné na veřejné zdravotní pojištění</t>
  </si>
  <si>
    <t>Pojistné na úrazové pojištění</t>
  </si>
  <si>
    <t>Zrušené daně z objemu mezd</t>
  </si>
  <si>
    <t>Povinné pojistné</t>
  </si>
  <si>
    <t>170 + Zrušené daně</t>
  </si>
  <si>
    <t>17 + Zrušené daně</t>
  </si>
  <si>
    <t>Daňové příjmy</t>
  </si>
  <si>
    <t>1-16</t>
  </si>
  <si>
    <t>Příjmy z vlastní činnosti</t>
  </si>
  <si>
    <t>Odvody přebytků organizací s přímým vztahem</t>
  </si>
  <si>
    <t>Odvody příspěvkových organizací</t>
  </si>
  <si>
    <t>Ostatní odvody příspěvkových organizací</t>
  </si>
  <si>
    <t>Příjmy z pronájmu majetku</t>
  </si>
  <si>
    <t>Výnosy z finančního majetku</t>
  </si>
  <si>
    <t>Soudní poplatky</t>
  </si>
  <si>
    <t>Příjmy z vlastní činnosti a odvody přebytků organizací s pří</t>
  </si>
  <si>
    <t>Přijaté sankční platby</t>
  </si>
  <si>
    <t>Přijaté vratky transferů a ostatní příjmy z finančního vypoř</t>
  </si>
  <si>
    <t>Přijaté sankční platby a vratky transferů</t>
  </si>
  <si>
    <t>Příjmy z prodeje krátkodobého a drobného dlouhodobého majetk</t>
  </si>
  <si>
    <t>Ostatní nedaňové příjmy</t>
  </si>
  <si>
    <t>Příjmy z využívání výhradních práv k přírodním zdrojům</t>
  </si>
  <si>
    <t>Příjmy za využívání dalších majetkových práv</t>
  </si>
  <si>
    <t>Dobrovolné pojistné</t>
  </si>
  <si>
    <t>Příjmy z prodeje nekapitálového majetku a ostatní nedaňové p</t>
  </si>
  <si>
    <t>Splátky půjčených prostředků od podnikatelských subjektů</t>
  </si>
  <si>
    <t>Splátky půjčených prostředků od obecně prospěšných společnos</t>
  </si>
  <si>
    <t>Splátky půjčených prostředků od veřejných rozpočtů ústřední</t>
  </si>
  <si>
    <t>Výzkum a vývoj na vysokých školách</t>
  </si>
  <si>
    <t>Činnost ústředního orgánu státní správy v oblasti bezpečnost</t>
  </si>
  <si>
    <t>Splátky půjčených prostředků  od veřejných rozpočtů územní ú</t>
  </si>
  <si>
    <t>Splátky půjčených prostředků  od zřízených a podobných subje</t>
  </si>
  <si>
    <t>Splátky půjčených prostředků  od obyvatelstva</t>
  </si>
  <si>
    <t>Splátky půjčených prostředků  ze zahraničí</t>
  </si>
  <si>
    <t>Splátky za úhradu dluhů nebo dodávek</t>
  </si>
  <si>
    <t>Přijaté splátky půjčených prostředků</t>
  </si>
  <si>
    <t>Nedaňové příjmy</t>
  </si>
  <si>
    <t>Příjmy z prodeje dlouhodobého majetku (kromě drobného)</t>
  </si>
  <si>
    <t>Ostatní kapitálové příjmy</t>
  </si>
  <si>
    <t>Příjmy z prodeje dlouhodobého majetku a ostatní kapitálové p</t>
  </si>
  <si>
    <t>Příjmy z prodeje dlouhodobého finančního majetku</t>
  </si>
  <si>
    <t>Kapitálové příjmy</t>
  </si>
  <si>
    <t>Neinvestiční přijaté transfery od veřejných rozpočtů ústředn</t>
  </si>
  <si>
    <t>Neinvestiční převody z Národního fondu</t>
  </si>
  <si>
    <t>Neinvestiční přijaté transfery od veřejných rozpočtů územní</t>
  </si>
  <si>
    <t>Převody z vlastních fondů</t>
  </si>
  <si>
    <t>Neinvestiční přijaté transfery ze zahraničí</t>
  </si>
  <si>
    <t>Neinvestiční transfery přijaté od Evropské unie</t>
  </si>
  <si>
    <t>Neinvestiční přijaté transfery ze státních finančních aktiv</t>
  </si>
  <si>
    <t>Neinvestiční přijaté transfery</t>
  </si>
  <si>
    <t>Investiční přijaté transfery od veřejných rozpočtů ústřední</t>
  </si>
  <si>
    <t>Investiční převody z Národního fondu</t>
  </si>
  <si>
    <t>Investiční přijaté transfery od veřejných rozpočtů územní úr</t>
  </si>
  <si>
    <t>Investiční přijaté transfery ze zahraničí</t>
  </si>
  <si>
    <t>Investiční transfery přijaté od Evropské unie</t>
  </si>
  <si>
    <t>Investiční přijaté transfery ze státních finančních aktiv</t>
  </si>
  <si>
    <t>Investiční přijaté transfery</t>
  </si>
  <si>
    <t>Přijaté transfery</t>
  </si>
  <si>
    <t>PŘÍJMY STÁTNÍHO ROZPOČTU CELKEM</t>
  </si>
  <si>
    <t>EMPTY</t>
  </si>
  <si>
    <t>Kontrolní součet (seskupení položek)</t>
  </si>
  <si>
    <t>Platy</t>
  </si>
  <si>
    <t>Platy zaměstnanců v pracovním poměru</t>
  </si>
  <si>
    <t>Platy zaměstnanců ozbrojených sborů a složek ve služebním po</t>
  </si>
  <si>
    <t>Platy státních zaměstnanců ve správních úřadech</t>
  </si>
  <si>
    <t>Platy zaměstnanců v pracovním poměru odvozované od platů úst</t>
  </si>
  <si>
    <t>Ostatní platy</t>
  </si>
  <si>
    <t>Ostatní platby za provedenou práci</t>
  </si>
  <si>
    <t>Ostatní osobní výdaje</t>
  </si>
  <si>
    <t>Platy představitelů státní moci a některých orgánů</t>
  </si>
  <si>
    <t>Odstupné</t>
  </si>
  <si>
    <t>Odbytné</t>
  </si>
  <si>
    <t>Odchodné</t>
  </si>
  <si>
    <t>Náležitosti osob vykonávajících vojenská cvičení a další voj</t>
  </si>
  <si>
    <t>Ostatní platby za provedenou práci jinde nezařazené</t>
  </si>
  <si>
    <t>Povinné pojistné placené zaměstnavatelem</t>
  </si>
  <si>
    <t>Povinné pojistné na sociální zabezpečení a příspěvek na stát</t>
  </si>
  <si>
    <t>Odměny za užití duševního vlastnictví</t>
  </si>
  <si>
    <t>Mzdové náhrady</t>
  </si>
  <si>
    <t>Výdaje na platy, ostatní platby za provedenou práci a pojist</t>
  </si>
  <si>
    <t>Nákup materiálu</t>
  </si>
  <si>
    <t>Úroky a ostatní finanční výdaje</t>
  </si>
  <si>
    <t>Nákup vody, paliv a energie</t>
  </si>
  <si>
    <t>Nákup služeb</t>
  </si>
  <si>
    <t>Ostatní nákupy</t>
  </si>
  <si>
    <t>Opravy a udržování</t>
  </si>
  <si>
    <t>Cestovné (tuzemské i zahraniční)</t>
  </si>
  <si>
    <t>Poskytnuté zálohy, jistiny, záruky a vládní úvěry</t>
  </si>
  <si>
    <t>Výdaje související s neinvestičními nákupy, příspěvky, náhra</t>
  </si>
  <si>
    <t>Neinvestiční nákupy a související výdaje</t>
  </si>
  <si>
    <t>Neinvestiční transfery podnikatelským subjektům</t>
  </si>
  <si>
    <t>Neinvestiční transfery neziskovým a podobným organizacím</t>
  </si>
  <si>
    <t>Neinvestiční transfery občanským sdružením</t>
  </si>
  <si>
    <t>Ostatní neinvestiční transfery neziskovým a podobným organiz</t>
  </si>
  <si>
    <t>Neinvestiční nedotační transfery podnikatelským subjektům</t>
  </si>
  <si>
    <t>Neinvestiční nedotační transfery neziskovým a podobným organ</t>
  </si>
  <si>
    <t>Neinvestiční transfery v souvislosti s nemocenským pojištění</t>
  </si>
  <si>
    <t>Neinvestiční transfery soukromoprávním subjektům</t>
  </si>
  <si>
    <t>Neinvestiční transfery veřejným rozpočtům ústřední úrovně</t>
  </si>
  <si>
    <t xml:space="preserve"> Příjmy z prodeje dlouhodobého finančního majetku</t>
  </si>
  <si>
    <t xml:space="preserve">                 Odvody vlastních zdrojů Evropských 
                 společenství do rozpočtu Evropské
                 unie podle hrubého národního důchodu</t>
  </si>
  <si>
    <t xml:space="preserve">Aktivní krátkodobé operace řízení likvidity - výdaje </t>
  </si>
  <si>
    <t>Ost.služby obyv.</t>
  </si>
  <si>
    <t xml:space="preserve"> Zemědělství, lesní hospodářství a rybářství</t>
  </si>
  <si>
    <t xml:space="preserve"> ZEMĚDĚLSTVÍ, LESNÍ HOSPODÁŘSTVÍ   
 A RYBÁŘSTVÍ</t>
  </si>
  <si>
    <t>Ostatní činnosti související se službami pro obyvatelstvo</t>
  </si>
  <si>
    <t xml:space="preserve"> Sociální rehabilitace a ostatní sociální péče a pomoc</t>
  </si>
  <si>
    <t>Ostatní dávky povahy sociálního zabezpečení</t>
  </si>
  <si>
    <t>Neinvestiční transfery státním fondům</t>
  </si>
  <si>
    <t>Neinvestiční transfery fondům sociálního a veřejného zdravot</t>
  </si>
  <si>
    <t>Neinvestiční transfery prostředků do státních finančních akt</t>
  </si>
  <si>
    <t>Neinvestiční transfery veřejným rozpočtům územní úrovně</t>
  </si>
  <si>
    <t>Neinvestiční transfery obcím</t>
  </si>
  <si>
    <t>Neinvestiční transfery obcím v rámci souhrnného dotačního vz</t>
  </si>
  <si>
    <t>Neinvestiční transfery krajům</t>
  </si>
  <si>
    <t>Neinvestiční transfery krajům v rámci souhrnného dotačního v</t>
  </si>
  <si>
    <t>Neinvestiční transfery regionálním radám</t>
  </si>
  <si>
    <t>Neinvestiční transfery příspěvkovým a podobným organizacím</t>
  </si>
  <si>
    <t>Převody vlastním fondům</t>
  </si>
  <si>
    <t>Převody fondu kulturních a sociálních potřeb a sociálnímu fo</t>
  </si>
  <si>
    <t>Převody do fondů organizačních složek státu</t>
  </si>
  <si>
    <t>Ostatní neinvestiční transfery jiným veřejným rozpočtům</t>
  </si>
  <si>
    <t>Neinvestiční transfery veřejnoprávním subjektům a mezi peněž</t>
  </si>
  <si>
    <t>Sociální dávky</t>
  </si>
  <si>
    <t>Náhrady placené obyvatelstvu</t>
  </si>
  <si>
    <t>Ostatní neinvestiční transfery obyvatelstvu</t>
  </si>
  <si>
    <t>Neinvestiční transfery obyvatelstvu</t>
  </si>
  <si>
    <t>Neinvestiční transfery mezinárodním organizacím a nadnárodní</t>
  </si>
  <si>
    <t>Odvody vlastních zdrojů Evropských společenství do rozpočtu</t>
  </si>
  <si>
    <t>Neinvestiční transfery cizím státům</t>
  </si>
  <si>
    <t>Ostatní neinvestiční transfery do zahraničí</t>
  </si>
  <si>
    <t>Neinvestiční transfery do zahraničí</t>
  </si>
  <si>
    <t>Neinvestiční půjčené prostředky  podnikatelským subjektům</t>
  </si>
  <si>
    <t>Neinvestiční půjčené prostředky neziskovým a podobným organi</t>
  </si>
  <si>
    <t>Neinvestiční půjčené prostředky veřejným rozpočtům ústřední</t>
  </si>
  <si>
    <t>Neinvestiční půjčené prostředky veřejným rozpočtům územní úr</t>
  </si>
  <si>
    <t>Neinvestiční půjčené prostředky příspěvkovým a podobným orga</t>
  </si>
  <si>
    <t>Neinvestiční půjčené prostředky obyvatelstvu</t>
  </si>
  <si>
    <t>Neinvestiční půjčené prostředky do zahraničí</t>
  </si>
  <si>
    <t>Neinvestiční půjčené prostředky</t>
  </si>
  <si>
    <t>Převody Národnímu fondu na spolufinancování programu Phare</t>
  </si>
  <si>
    <t>Převody Národnímu fondu na spolufinancování programu Ispa</t>
  </si>
  <si>
    <t>Převody Národnímu fondu na spolufinancování programu Sapard</t>
  </si>
  <si>
    <t>Převody Národnímu fondu na spolufinancování komunitárních pr</t>
  </si>
  <si>
    <t>Převody Národnímu fondu na spolufinancování ostatních progra</t>
  </si>
  <si>
    <t>Převody Národnímu fondu na spolufinancování související s po</t>
  </si>
  <si>
    <t>Převody ze státního rozpočtu do Národního fondu na vyrovnání</t>
  </si>
  <si>
    <t>Ostatní převody do Národního fondu</t>
  </si>
  <si>
    <t>Neinvestiční převody Národnímu fondu</t>
  </si>
  <si>
    <t>Ostatní neinvestiční výdaje</t>
  </si>
  <si>
    <t>BĚŽNÉ VÝDAJE CELKEM</t>
  </si>
  <si>
    <t>Pořízení dlouhodobého nehmotného majetku</t>
  </si>
  <si>
    <t>Pořízení dlouhodobého hmotného majetku</t>
  </si>
  <si>
    <t>Pozemky</t>
  </si>
  <si>
    <t>Investiční nákupy a související výdaje</t>
  </si>
  <si>
    <t>Nákup akcií a majetkových podílů</t>
  </si>
  <si>
    <t>Investiční transfery podnikatelským subjektům</t>
  </si>
  <si>
    <t>Investiční transfery neziskovým a podobným organizacím</t>
  </si>
  <si>
    <t>Investiční transfery veřejným rozpočtům ústřední úrovně</t>
  </si>
  <si>
    <t>Investiční transfery státním finančním aktivům</t>
  </si>
  <si>
    <t>Investiční transfery veřejným rozpočtům územní úrovně</t>
  </si>
  <si>
    <t>Investiční transfery obcím</t>
  </si>
  <si>
    <t>Investiční transfery krajům</t>
  </si>
  <si>
    <t>Investiční transfery obcím v rámci souhrnného dotačního vzta</t>
  </si>
  <si>
    <t>Investiční transfery krajům v rámci souhrnného dotačního vzt</t>
  </si>
  <si>
    <t>Investiční transfery regionálním radám</t>
  </si>
  <si>
    <t>Ostatní investiční transfery veřejným rozpočtům územní úrovn</t>
  </si>
  <si>
    <t>Investiční transfery příspěvkovým a podobným organizacím</t>
  </si>
  <si>
    <t>Investiční převody vlastním fondům</t>
  </si>
  <si>
    <t>Investiční transfery obyvatelstvu</t>
  </si>
  <si>
    <t>Investiční transfery do zahraničí</t>
  </si>
  <si>
    <t>Investiční transfery</t>
  </si>
  <si>
    <t>Investiční půjčené prostředky podnikatelským subjektům</t>
  </si>
  <si>
    <t>Investiční půjčené prostředky neziskovým a podobným organiza</t>
  </si>
  <si>
    <t>Investiční půjčené prostředky veřejným rozpočtům ústřední úr</t>
  </si>
  <si>
    <t>Investiční půjčené prostředky veřejným rozpočtům územní úrov</t>
  </si>
  <si>
    <t>Investiční půjčené prostředky  příspěvkovým a podobným organ</t>
  </si>
  <si>
    <t>Investiční půjčené prostředky obyvatelstvu</t>
  </si>
  <si>
    <t>Investiční půjčené prostředky do zahraničí</t>
  </si>
  <si>
    <t>Investiční půjčené prostředky</t>
  </si>
  <si>
    <t>Investiční převody Národnímu fondu na spolufinancování progr</t>
  </si>
  <si>
    <t>Investiční převody Národnímu fondu na spolufinancování komun</t>
  </si>
  <si>
    <t>Investiční převody Národnímu fondu na spolufinancování ostat</t>
  </si>
  <si>
    <t>Investiční převody Národnímu fondu na spolufinancování souvi</t>
  </si>
  <si>
    <t>Ostatní investiční převody do Národního fondu</t>
  </si>
  <si>
    <t>Investiční převody Národnímu fondu</t>
  </si>
  <si>
    <t>Ostatní kapitálové výdaje</t>
  </si>
  <si>
    <t>KAPITÁLOVÉ VÝDAJE CELKEM</t>
  </si>
  <si>
    <t>VÝDAJE STÁTNÍHO ROZPOČTU CELKEM</t>
  </si>
  <si>
    <t>Rozdíl příjmů a výdajů státního rozpočtu</t>
  </si>
  <si>
    <t>FINANCOVÁNÍ</t>
  </si>
  <si>
    <t>Krátkodobé vydané dluhopisy</t>
  </si>
  <si>
    <t>Krátkodobé přijaté půjčené prostředky</t>
  </si>
  <si>
    <t>Změna stavu krátkodobých prostředků na bankovních účtech</t>
  </si>
  <si>
    <t>Krátkodobé financování</t>
  </si>
  <si>
    <t>Dlouhodobé financování</t>
  </si>
  <si>
    <t>Financování z tuzemska</t>
  </si>
  <si>
    <t>Dlouhodobé přijaté půjčené prostředky</t>
  </si>
  <si>
    <t>Financování ze zahraničí</t>
  </si>
  <si>
    <t>Opravné položky k peněžním operacím</t>
  </si>
  <si>
    <t>FINANCOVÁNÍ CELKEM</t>
  </si>
  <si>
    <t>Kontrola - rozdíl salda SR a financování</t>
  </si>
  <si>
    <t>Vzdělávání a školské služby (oddíl 31 + 32)</t>
  </si>
  <si>
    <t>1</t>
  </si>
  <si>
    <t>Kapitola</t>
  </si>
  <si>
    <t xml:space="preserve"> Zvláštní zdravotnická zařízení a služby pro zdravotictví</t>
  </si>
  <si>
    <t xml:space="preserve"> Zdravotnické programy </t>
  </si>
  <si>
    <t xml:space="preserve"> Správa ve zdravotnictví</t>
  </si>
  <si>
    <t xml:space="preserve"> Výzkum a vývoj ve zdravotnictví</t>
  </si>
  <si>
    <t xml:space="preserve"> Ostatní činnost ve zdravotnictví</t>
  </si>
  <si>
    <t xml:space="preserve"> Zdravotnictví</t>
  </si>
  <si>
    <t xml:space="preserve"> Komunální služby a územní rozvoj</t>
  </si>
  <si>
    <t xml:space="preserve"> Bydlení, komunální služby a územní rozvoj</t>
  </si>
  <si>
    <t xml:space="preserve"> Nakládání s odpady</t>
  </si>
  <si>
    <t xml:space="preserve"> Ochrana přírody a krajiny</t>
  </si>
  <si>
    <t xml:space="preserve"> Správa v ochraně životního prostředí</t>
  </si>
  <si>
    <t xml:space="preserve"> Výzkum životního prostředí</t>
  </si>
  <si>
    <t xml:space="preserve"> Ostatní činnosti v životním prostředí</t>
  </si>
  <si>
    <t xml:space="preserve"> Ochrana životního prostředí </t>
  </si>
  <si>
    <t xml:space="preserve"> SLUŽBY PRO OBYVATELSTVO</t>
  </si>
  <si>
    <t xml:space="preserve"> Dávky důchodového pojištění</t>
  </si>
  <si>
    <t xml:space="preserve"> Dávky nemocenského pojištění</t>
  </si>
  <si>
    <t xml:space="preserve"> Dávky zdravotně postiženým občanům</t>
  </si>
  <si>
    <t xml:space="preserve"> Ostatní dávky povahy sociálního zabezpečení</t>
  </si>
  <si>
    <t xml:space="preserve"> Dávky a podpory v sociálním zabezpečení</t>
  </si>
  <si>
    <t xml:space="preserve"> Aktivní politika zaměstnanosti</t>
  </si>
  <si>
    <t xml:space="preserve"> Výzkum a vývoj v politice zaměstnanosti</t>
  </si>
  <si>
    <t xml:space="preserve"> Politika zaměstnanosti</t>
  </si>
  <si>
    <t xml:space="preserve"> Sociální péče a pomoc dětem a mládeži</t>
  </si>
  <si>
    <t xml:space="preserve"> Sociální péče a pomoc manželství a rodinám</t>
  </si>
  <si>
    <t xml:space="preserve"> Vojenská obrana </t>
  </si>
  <si>
    <t xml:space="preserve"> Státní správa ve vojenské obraně</t>
  </si>
  <si>
    <t xml:space="preserve"> Zabezpečení potřeb ozbrojených sil</t>
  </si>
  <si>
    <t xml:space="preserve"> Výzkum a vývoj v oblasti obrany</t>
  </si>
  <si>
    <t xml:space="preserve"> Ostatní záležitosti obrany</t>
  </si>
  <si>
    <t xml:space="preserve"> Hospodářská opatření pro krizové stavy</t>
  </si>
  <si>
    <t xml:space="preserve"> Bezpečnost a veřejný pořádek</t>
  </si>
  <si>
    <t>z toho
 5316</t>
  </si>
  <si>
    <t xml:space="preserve"> Výzkum týkající se bezpečnosti a veřejného pořádku </t>
  </si>
  <si>
    <t xml:space="preserve"> Ústavní soudnictví</t>
  </si>
  <si>
    <t xml:space="preserve"> Soudnictví</t>
  </si>
  <si>
    <t xml:space="preserve"> Státní zastupitelství</t>
  </si>
  <si>
    <t>Daň z příjmů fyzických osob ze závislé činnosti a funkčních</t>
  </si>
  <si>
    <t>Uhrazené splátky dlouhodobých přijatých půjčenýchprostředků</t>
  </si>
  <si>
    <t xml:space="preserve"> Vězeňství</t>
  </si>
  <si>
    <t xml:space="preserve"> Správa v oblasti právní ochrany</t>
  </si>
  <si>
    <t xml:space="preserve"> Výzkum v oblasti právní ochrany</t>
  </si>
  <si>
    <t xml:space="preserve"> Ostatní záležitosti právní ochrany</t>
  </si>
  <si>
    <t xml:space="preserve"> Právní ochrana</t>
  </si>
  <si>
    <t xml:space="preserve"> Požární ochrana </t>
  </si>
  <si>
    <t xml:space="preserve"> BEZPEČNOST STÁTU A PRÁVNÍ OCHRANA</t>
  </si>
  <si>
    <t xml:space="preserve"> Zastupitelské orgány</t>
  </si>
  <si>
    <t xml:space="preserve"> Kancelář prezidenta republiky</t>
  </si>
  <si>
    <t xml:space="preserve"> Nejvyšší kontrolní úřad</t>
  </si>
  <si>
    <t xml:space="preserve"> Regionální a místní správa</t>
  </si>
  <si>
    <t xml:space="preserve"> Výzkum ve státní správě a samosprávě</t>
  </si>
  <si>
    <t xml:space="preserve"> Politické strany a hnutí</t>
  </si>
  <si>
    <t xml:space="preserve"> Státní moc, státní správa, územní samospráva
 a politické strany</t>
  </si>
  <si>
    <t xml:space="preserve"> Ostatní veřejné služby</t>
  </si>
  <si>
    <t xml:space="preserve"> Obecné příjmy a výdaje finančních operací</t>
  </si>
  <si>
    <t xml:space="preserve"> Pojištění funkčně nespecifikované</t>
  </si>
  <si>
    <t xml:space="preserve"> Převody vlastním fondům v rozpočtech územní úrovně</t>
  </si>
  <si>
    <t xml:space="preserve"> Ostatní finanční operace</t>
  </si>
  <si>
    <t xml:space="preserve"> Finanční operace</t>
  </si>
  <si>
    <t xml:space="preserve"> Ostatní činnosti</t>
  </si>
  <si>
    <t xml:space="preserve"> VŠEOBECNÁ VEŘEJNÁ SPRÁVA A SLUŽBY</t>
  </si>
  <si>
    <t>112-P1129</t>
  </si>
  <si>
    <t>161, 162</t>
  </si>
  <si>
    <t>Vysvětlivky:</t>
  </si>
  <si>
    <t xml:space="preserve"> Bezpečnost a veřejný pořádek </t>
  </si>
  <si>
    <t xml:space="preserve"> Daně z příjmů, zisku a kapitálových výnosů</t>
  </si>
  <si>
    <t>Index</t>
  </si>
  <si>
    <t>3:0</t>
  </si>
  <si>
    <t>**)</t>
  </si>
  <si>
    <t>1 - 16</t>
  </si>
  <si>
    <t>11,12,13,14,15,16,17,21,22,23,24,31,32,41,42</t>
  </si>
  <si>
    <t>111-P1119</t>
  </si>
  <si>
    <t>11-P1119-P1129</t>
  </si>
  <si>
    <t>121-P1219</t>
  </si>
  <si>
    <t>12-P1219</t>
  </si>
  <si>
    <t xml:space="preserve">    na PSP 161 a 162 rozp. skladby</t>
  </si>
  <si>
    <t xml:space="preserve"> Převody Národnímu fondu na spolufinancování 
 ostatních programů Evropských společenství a ČR  </t>
  </si>
  <si>
    <t xml:space="preserve"> Převody ze státního rozpočtu do Národního fondu 
  na vyrovnání kurzových rozdílů  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</si>
  <si>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</si>
  <si>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</si>
  <si>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>1,2,3,4-(5,6)</t>
  </si>
  <si>
    <t>(1+2+3+4)-(5+6)+8</t>
  </si>
  <si>
    <t>170 **)</t>
  </si>
  <si>
    <t>*) Příjmy z pojistného na SZ a příspěvek na politiku zaměstnanosti se vykazují v podrobnějším členění položek</t>
  </si>
  <si>
    <t>***) týká se kap. Operace státních finančních aktiv (od původců radioaktivních odpadů - příjem jaderného účtu)</t>
  </si>
  <si>
    <t xml:space="preserve">                         v PSP 170 Ostatní daňové příjmy</t>
  </si>
  <si>
    <t xml:space="preserve"> Majetkové daně</t>
  </si>
  <si>
    <t>5031, 2 a 9</t>
  </si>
  <si>
    <t xml:space="preserve"> Neinvestiční převody Národnímu fondu   </t>
  </si>
  <si>
    <t>50,51,52,53,54,55,56,57,59,61,62, 63,64,67,69</t>
  </si>
  <si>
    <t xml:space="preserve">    v tom: Clo</t>
  </si>
  <si>
    <t xml:space="preserve"> Regulace zemědělské produkce, organizace trhu 
 a poskytování podpor</t>
  </si>
  <si>
    <t xml:space="preserve"> Vnitřní obchod, služby a cestovní ruch</t>
  </si>
  <si>
    <t xml:space="preserve"> Rozvoj bydlení a bytové hospodářství</t>
  </si>
  <si>
    <t xml:space="preserve"> Ochrana ovzduší a klimatu</t>
  </si>
  <si>
    <t xml:space="preserve"> Ochrana a sanace půdy a podzemní vody</t>
  </si>
  <si>
    <t>Omezování hluku a vibrací</t>
  </si>
  <si>
    <t xml:space="preserve"> Jiné veřejné služby a činnosti </t>
  </si>
  <si>
    <t>SP    - seskupení položek</t>
  </si>
  <si>
    <t>POD  - pododdíl</t>
  </si>
  <si>
    <t>P      - položka</t>
  </si>
  <si>
    <t>T      - třída</t>
  </si>
  <si>
    <t>140 - 1409</t>
  </si>
  <si>
    <t>152 -1529</t>
  </si>
  <si>
    <t>14 -1409</t>
  </si>
  <si>
    <t>15 - 1529</t>
  </si>
  <si>
    <t>1119,1129,1219,1409,1529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</si>
  <si>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</si>
  <si>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 xml:space="preserve">     v tom: Daň z přidané hodnoty  </t>
  </si>
  <si>
    <t xml:space="preserve">Souhrn výdajů státního rozpočtu podle funkčního členění </t>
  </si>
  <si>
    <t xml:space="preserve"> Správní poplatky </t>
  </si>
  <si>
    <t xml:space="preserve"> Daně a poplatky z vybraných činností a služeb </t>
  </si>
  <si>
    <t xml:space="preserve"> Daně a cla za zboží a služby ze zahraničí </t>
  </si>
  <si>
    <t xml:space="preserve"> Zrušené daně z objemu mezd </t>
  </si>
  <si>
    <t xml:space="preserve"> Příjmy z prodeje krátkodobého a drobného 
 dlouhodobého majetku </t>
  </si>
  <si>
    <t xml:space="preserve"> Příjmy z využívání výhradních práv k přírodním zdrojům </t>
  </si>
  <si>
    <t xml:space="preserve"> Splátky půjčených prostředků od obyvatelstva </t>
  </si>
  <si>
    <t xml:space="preserve"> Platy    </t>
  </si>
  <si>
    <t xml:space="preserve"> Neinvestiční transfery cizím státům   </t>
  </si>
  <si>
    <t xml:space="preserve"> Neinvestiční půjčené prostředky </t>
  </si>
  <si>
    <t xml:space="preserve"> Převody Národnímu fondu na spolufinancování 
 související s poskytnutím pomoci ČR ze zahraničí  </t>
  </si>
  <si>
    <t xml:space="preserve"> Pořízení dlouhodobého nehmotného majetku </t>
  </si>
  <si>
    <t xml:space="preserve"> Pořízení dlouhodobého hmotného majetku   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</si>
  <si>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</si>
  <si>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</si>
  <si>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</si>
  <si>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</si>
  <si>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</si>
  <si>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Ostaní investiční převody do Národního fondu   </t>
  </si>
  <si>
    <t xml:space="preserve"> Školy zajišťující vyšší odborné vzdělávání</t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</si>
  <si>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</si>
  <si>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Přijaté splátky půjčených prostředků  </t>
  </si>
  <si>
    <t xml:space="preserve"> Kontrolní součet (seskupení položek)</t>
  </si>
  <si>
    <t xml:space="preserve"> Přijaté vratky transferů a ostatní příjmy 
 z finančního vypořádání předchozích let</t>
  </si>
  <si>
    <t xml:space="preserve"> Ostatní nedaňové příjmy (PSP 233 zrušeno) </t>
  </si>
  <si>
    <t xml:space="preserve">         z toho: Pojistné na důchodové pojištění 
                     (z PSP 161 a 162)</t>
  </si>
  <si>
    <t xml:space="preserve">               Daň z příjmů fyzických osob
               z kapitálových výnosů</t>
  </si>
  <si>
    <t>Schválený rozpočet
v tis.Kč</t>
  </si>
  <si>
    <t>Rozpočet po změnách
v tis.Kč</t>
  </si>
  <si>
    <t>Výsledek
od poč. roku
v tis.Kč</t>
  </si>
  <si>
    <t>Plnění
(v %)
3:2
5</t>
  </si>
  <si>
    <t>312</t>
  </si>
  <si>
    <t>Ministerstvo financí</t>
  </si>
  <si>
    <t xml:space="preserve">    v tom: Daň z příjmů fyzických osob 
              ze závislé činnosti a funkčních požitků</t>
  </si>
  <si>
    <t xml:space="preserve">                 Cestovné (tuzemské i zahraniční)</t>
  </si>
  <si>
    <t xml:space="preserve"> Výdaje související s neinvestičními nákupy, příspěvky, 
 náhrady a věcné dary</t>
  </si>
  <si>
    <t xml:space="preserve">   z toho:  Převody fondu kulturních a sociálních potřeb
                a sociálnímu fondu obcí a krajů   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</si>
  <si>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</si>
  <si>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</si>
  <si>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</si>
  <si>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</si>
  <si>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</si>
  <si>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</si>
  <si>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</si>
  <si>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</si>
  <si>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</si>
  <si>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</si>
  <si>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</si>
  <si>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</si>
  <si>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</si>
  <si>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</si>
  <si>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</si>
  <si>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</si>
  <si>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Ostatní odvětvové a oborové záležitosti 
 v průmyslu a stavebnictví</t>
  </si>
  <si>
    <t xml:space="preserve"> Správa v odvětví energetiky, průmyslu, stavebnictví, 
 obchodu a služeb</t>
  </si>
  <si>
    <t xml:space="preserve"> Výzkum a vývoj v průmyslu, stavebnictví,
 obchodu a službách</t>
  </si>
  <si>
    <t xml:space="preserve">    z toho:  Výzkum a vývoj na vysokých školách</t>
  </si>
  <si>
    <t xml:space="preserve"> Výzkum a vývoj v oblasti kultury, církví
 a sdělovacích prostředků</t>
  </si>
  <si>
    <t xml:space="preserve"> PRŮMYSLOVÁ A OSTATNÍ ODVĚTVÍ
 HOSPODÁŘSTVÍ</t>
  </si>
  <si>
    <t xml:space="preserve"> Výzkum v oblasti tělovýchovy, zájmové činnosti
 a rekreace</t>
  </si>
  <si>
    <t xml:space="preserve"> Správa v oblasti bydlení, komunálních služeb
 a územního rozvoje</t>
  </si>
  <si>
    <t xml:space="preserve"> Ostatní činnost v oblasti bydlení, komunálních
 služeb a územního rozvoje</t>
  </si>
  <si>
    <t xml:space="preserve">Ochrana zaměstnanců při platební neschopnosti
 zaměstnavatelů </t>
  </si>
  <si>
    <t xml:space="preserve"> Výzkum a vývoj v oblasti civilní připravenosti
 na krizové stavy</t>
  </si>
  <si>
    <t xml:space="preserve"> Ochrana obyvatelstva</t>
  </si>
  <si>
    <t xml:space="preserve"> Státní správa v oblasti hospodářských opatření</t>
  </si>
  <si>
    <t xml:space="preserve"> Krizové řízení</t>
  </si>
  <si>
    <t xml:space="preserve"> Civilní připravenost na krizové stavy</t>
  </si>
  <si>
    <t xml:space="preserve"> Ostatní složky a činnosti integr. záchranného systému</t>
  </si>
  <si>
    <t xml:space="preserve"> Státní správa v požární ochraně a integrovaném
 záchranném systému</t>
  </si>
  <si>
    <t xml:space="preserve"> Výzkum a vývoj v požární ochraně a integrovaném
 záchranném systému</t>
  </si>
  <si>
    <t xml:space="preserve"> Ostatní zařízení souvis. s vysokoškolským vzděláváním</t>
  </si>
  <si>
    <t xml:space="preserve"> Činnosti registrovaných církví a náboženských společ.</t>
  </si>
  <si>
    <t xml:space="preserve"> Požární ochrana a integrovaný záchranný
 systém</t>
  </si>
  <si>
    <t xml:space="preserve"> Správa v sociálním zabezpečení 
 a politice zaměstnanosti</t>
  </si>
  <si>
    <t xml:space="preserve"> Výzkum v sociálním zabezpečení
 a politice zaměstnanosti</t>
  </si>
  <si>
    <t xml:space="preserve"> Ostatní výzkum a vývoj</t>
  </si>
  <si>
    <t>1 až  6</t>
  </si>
  <si>
    <t xml:space="preserve"> Výdaje na platy, ostatní platby za provedenou 
  práci a pojistné  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</si>
  <si>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</si>
  <si>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</si>
  <si>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Neinvestiční nedotační transfery
  podnikatelským subjektům </t>
  </si>
  <si>
    <t xml:space="preserve"> Investiční převody Národnímu fondu  </t>
  </si>
  <si>
    <t xml:space="preserve">               Podíl na vybraných clech</t>
  </si>
  <si>
    <t xml:space="preserve"> Splátky půjčených prostředků od podnikatelských subjektů </t>
  </si>
  <si>
    <t xml:space="preserve"> Splátky za úhradu dluhů nebo dodávek </t>
  </si>
  <si>
    <t xml:space="preserve">   z toho: Neinvestiční převody z Národního fondu</t>
  </si>
  <si>
    <t xml:space="preserve">   z toho: Investiční převody z Národního fondu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</si>
  <si>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</si>
  <si>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</si>
  <si>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</si>
  <si>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</si>
  <si>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</si>
  <si>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</si>
  <si>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</si>
  <si>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</si>
  <si>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</si>
  <si>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>Index:</t>
  </si>
  <si>
    <t xml:space="preserve">                   Ostatní platby za provedenou práci
                   jinde nezařazené  </t>
  </si>
  <si>
    <t xml:space="preserve"> Poskytnuté zálohy, jistiny, záruky a vládní úvěry    </t>
  </si>
  <si>
    <t xml:space="preserve">                Převody do fondů organizačních složek státu</t>
  </si>
  <si>
    <t xml:space="preserve">     z toho: Odvody vlastních zdrojů Evropských 
                 společenství do rozpočtu Evropské 
                 unie podle daně z přidané hodnoty</t>
  </si>
  <si>
    <t>Uhrazené splátky krátkodobých vydaných dluhopisů</t>
  </si>
  <si>
    <t>Uhrazené splátky dlouhodobých vydaných dluhopisů</t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</si>
  <si>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</si>
  <si>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</si>
  <si>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</si>
  <si>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</si>
  <si>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Neinvestiční nedotační transfery 
  neziskovým a pod. organizacím</t>
  </si>
  <si>
    <t xml:space="preserve"> Vnitrozemská a námořní plavba</t>
  </si>
  <si>
    <t xml:space="preserve"> Podpora podnikání</t>
  </si>
  <si>
    <t xml:space="preserve"> Dávky státní sociální podpory     (pododdíl 413)</t>
  </si>
  <si>
    <t xml:space="preserve"> Dávky státní sociální podpory     (pododdíl 414)</t>
  </si>
  <si>
    <t xml:space="preserve"> Pojistné na úrazové pojištění</t>
  </si>
  <si>
    <t xml:space="preserve"> Neinvestiční přijaté transfery od veřejných rozpočtů 
 územní úrovně 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</si>
  <si>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</si>
  <si>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</si>
  <si>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</si>
  <si>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</si>
  <si>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</si>
  <si>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Investiční přijaté transfery od veřejných rozpočtů územní úrovně </t>
  </si>
  <si>
    <t xml:space="preserve"> Neinvestiční přijaté transfery od veřejných rozpočtů ústř. úrovně</t>
  </si>
  <si>
    <t xml:space="preserve"> Investiční přijaté transfery ze zahraničí</t>
  </si>
  <si>
    <t xml:space="preserve"> Investiční přijaté transfery ze státních finančních aktiv </t>
  </si>
  <si>
    <t xml:space="preserve">  PŘIJATÉ TRANSFERY CELKEM</t>
  </si>
  <si>
    <t xml:space="preserve">  z toho: Investiční transfery přijaté od Evropské unie</t>
  </si>
  <si>
    <t xml:space="preserve"> Investiční přijaté transfery  </t>
  </si>
  <si>
    <t xml:space="preserve"> Odměny za užití duševního vlastnictví</t>
  </si>
  <si>
    <t xml:space="preserve"> Mzdové náhrady</t>
  </si>
  <si>
    <t xml:space="preserve">  Neinvestiční transfery v souvislosti s nemocenským pojištěním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</si>
  <si>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</si>
  <si>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</si>
  <si>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</si>
  <si>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</si>
  <si>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Neinvestiční transfery soukromoprávním subjektům </t>
  </si>
  <si>
    <t xml:space="preserve"> Neinvestiční transfery veřejnoprávním subjektům a
 mezi peněžními fondy téhož subjektu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</si>
  <si>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</si>
  <si>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</si>
  <si>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</si>
  <si>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</si>
  <si>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Investiční transfery podnikatelským subjektům </t>
  </si>
  <si>
    <t xml:space="preserve"> Investiční transfery neziskovým a pod. organizacím</t>
  </si>
  <si>
    <t xml:space="preserve">              Investiční transfery regionálním radám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</si>
  <si>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</si>
  <si>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</si>
  <si>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</si>
  <si>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</si>
  <si>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Ostatní investiční transfery veřejným 
              rozpočtům územní úrovně   </t>
  </si>
  <si>
    <t>Uhrazené splátky dlouhodobých přijatých půjčených prostředků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</si>
  <si>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</si>
  <si>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</si>
  <si>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</si>
  <si>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</si>
  <si>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              Neinvestiční transfery regionálním radám</t>
  </si>
  <si>
    <t>Fin ř.7121;</t>
  </si>
  <si>
    <t xml:space="preserve"> Rybářství</t>
  </si>
  <si>
    <t xml:space="preserve"> Střední vzdělávání a vzdělávání v konzervatořích</t>
  </si>
  <si>
    <t>v tom:
3212</t>
  </si>
  <si>
    <t xml:space="preserve"> Dávky úrazového pojištění</t>
  </si>
  <si>
    <t xml:space="preserve"> Dávky pomoci v hmotné nouzi</t>
  </si>
  <si>
    <t xml:space="preserve"> Sociální poradenství</t>
  </si>
  <si>
    <t xml:space="preserve"> Služby sociální péče</t>
  </si>
  <si>
    <t xml:space="preserve"> Služby sociální prevence</t>
  </si>
  <si>
    <t xml:space="preserve"> Zahraniční pomoc a mezinárodní spolupráce 
 (jinde nezařazená)</t>
  </si>
  <si>
    <r>
      <t xml:space="preserve"> Vzdělávání a školské služby </t>
    </r>
    <r>
      <rPr>
        <sz val="9"/>
        <rFont val="Arial CE"/>
        <family val="2"/>
      </rPr>
      <t>(oddíl 32)</t>
    </r>
  </si>
  <si>
    <r>
      <t xml:space="preserve"> Vzdělávání a školské služby </t>
    </r>
    <r>
      <rPr>
        <i/>
        <sz val="9"/>
        <rFont val="Arial CE"/>
        <family val="2"/>
      </rPr>
      <t>(o</t>
    </r>
    <r>
      <rPr>
        <sz val="9"/>
        <rFont val="Arial CE"/>
        <family val="2"/>
      </rPr>
      <t>ddíl 31 + 32)</t>
    </r>
  </si>
  <si>
    <t xml:space="preserve"> Sociální služby a společné činnosti v sociálním zabezpečení a politice zaměstnanosti </t>
  </si>
  <si>
    <t xml:space="preserve">     z toho: Činnost ústředního orgánu státní správy 
                 v oblasti bezpečnosti a veřejného pořádku</t>
  </si>
  <si>
    <t xml:space="preserve"> Dobrovolné pojistné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</si>
  <si>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</si>
  <si>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</si>
  <si>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 Platy představitelů státní moci 
                   a některých orgánů</t>
  </si>
  <si>
    <r>
      <t xml:space="preserve"> Vzdělávání a školské služby </t>
    </r>
    <r>
      <rPr>
        <sz val="9"/>
        <rFont val="Arial CE"/>
        <family val="2"/>
      </rPr>
      <t xml:space="preserve"> (oddíl 31)</t>
    </r>
  </si>
  <si>
    <t>Podpory v nezaměstnanosti</t>
  </si>
  <si>
    <t xml:space="preserve"> Výzkum a vývoj v oblasti všeobecných
 hospodářských záležitostí</t>
  </si>
  <si>
    <t xml:space="preserve"> Ostatní zařízení související s výchovou
 a vzděláním mládeže</t>
  </si>
  <si>
    <t xml:space="preserve"> Ochrana památek a péče o kulturní dědictví 
 a národní a historické povědomí</t>
  </si>
  <si>
    <t xml:space="preserve"> Ostatní činnosti v záležitostech kultury, církví
 a sdělovacích prostředků</t>
  </si>
  <si>
    <t>Odměny členů zastupitelstev obcí a krajů</t>
  </si>
  <si>
    <t>Ostatní neinvestiční transfery veřejným rozpočtům  územní úr</t>
  </si>
  <si>
    <t>Schválený
rozpočet
v tis.Kč</t>
  </si>
  <si>
    <t>Rozpočet
po změnách
v tis.Kč</t>
  </si>
  <si>
    <t>012/2010
v tis.Kč</t>
  </si>
  <si>
    <t>012/2011
v tis.Kč</t>
  </si>
  <si>
    <t>ZEMĚDĚLSKÁ A POTRAVI</t>
  </si>
  <si>
    <t>REGULACE ZEMĚDĚLSKÉ</t>
  </si>
  <si>
    <t>LESNÍ HOSPODÁŘSTVÍ</t>
  </si>
  <si>
    <t>SPRÁVA V ZEMĚDĚLSTVÍ</t>
  </si>
  <si>
    <t>RYBÁŘSTVÍ</t>
  </si>
  <si>
    <t>ZEMĚDĚLSKÝ A LESNICK</t>
  </si>
  <si>
    <t>OSTATNÍ ČINNOST A NE</t>
  </si>
  <si>
    <t>ZEMĚDĚLSTVÍ, LESNÍ H</t>
  </si>
  <si>
    <t>ZÁLEŽITOSTI TĚŽEBNÍH</t>
  </si>
  <si>
    <t>OSTATNÍ ODVĚTVOVÉ A</t>
  </si>
  <si>
    <t>ZAHRANIČNÍ OBCHOD</t>
  </si>
  <si>
    <t>VNITŘNÍ OBCHOD, SLUŽ</t>
  </si>
  <si>
    <t>SPRÁVA V ODVĚTVÍ ENE</t>
  </si>
  <si>
    <t>VÝZKUM A VÝVOJ V PRŮ</t>
  </si>
  <si>
    <t>PRŮMYSL, STAVEBNICTV</t>
  </si>
  <si>
    <t>POZEMNÍ KOMUNIKACE</t>
  </si>
  <si>
    <t>SILNIČNÍ DOPRAVA</t>
  </si>
  <si>
    <t>VNITROZEMSKÁ A NÁMOŘ</t>
  </si>
  <si>
    <t>ŽELEZNIČNÍ DOPRAVA</t>
  </si>
  <si>
    <t>CIVILNÍ LETECKÁ DOPR</t>
  </si>
  <si>
    <t>SPRÁVA V DOPRAVĚ</t>
  </si>
  <si>
    <t>DOPRAVA OSTATNÍCH DR</t>
  </si>
  <si>
    <t>VÝZKUM V DOPRAVĚ</t>
  </si>
  <si>
    <t>DOPRAVA</t>
  </si>
  <si>
    <t>PITNÁ VODA</t>
  </si>
  <si>
    <t>ODVÁDĚNÍ A ČIŠTĚNÍ O</t>
  </si>
  <si>
    <t>VODNÍ TOKY A VODOHOS</t>
  </si>
  <si>
    <t>VODA V ZEMĚDĚLSKÉ KR</t>
  </si>
  <si>
    <t>SPRÁVA VE VODNÍM HOS</t>
  </si>
  <si>
    <t>VODOHOSPODÁŘSKÝ VÝZK</t>
  </si>
  <si>
    <t>VODNÍ HOSPODÁŘSTVÍ</t>
  </si>
  <si>
    <t>ČINNOSTI SPOJŮ</t>
  </si>
  <si>
    <t>SPRÁVA VE SPOJÍCH</t>
  </si>
  <si>
    <t>VÝZKUM A VÝVOJ VE SP</t>
  </si>
  <si>
    <t>SPOJE</t>
  </si>
  <si>
    <t>PODPORA PODNIKÁNÍ</t>
  </si>
  <si>
    <t>VŠEOBECNÉ PRACOVNÍ Z</t>
  </si>
  <si>
    <t>VŠEOBECNÉ FINANČNÍ Z</t>
  </si>
  <si>
    <t>VŠEOBECNÉ HOSPODÁŘSK</t>
  </si>
  <si>
    <t>VŠEOBECNÁ HOSPODÁŘSK</t>
  </si>
  <si>
    <t>VÝZKUM A VÝVOJ V OBL</t>
  </si>
  <si>
    <t>OSTATNÍ ČINNOSTI A N</t>
  </si>
  <si>
    <t>PRŮMYSLOVÁ A OSTATNÍ</t>
  </si>
  <si>
    <t>ZAŘÍZENÍ PŘEDŠKOLNÍ</t>
  </si>
  <si>
    <t>STŘEDNÍ VZDĚLÁVÁNÍ A</t>
  </si>
  <si>
    <t>ŠKOLSKÁ ZAŘÍZENÍ PRO</t>
  </si>
  <si>
    <t>OSTATNÍ ZAŘÍZENÍ SOU</t>
  </si>
  <si>
    <t>ŠKOLY ZAJIŠŤUJÍCÍ VY</t>
  </si>
  <si>
    <t>VZDĚLÁVÁNÍ A ŠKOLSKÉ</t>
  </si>
  <si>
    <t>ZAŘÍZENÍ VYSOKOŠKOLS</t>
  </si>
  <si>
    <t>ZÁJMOVÉ STUDIUM</t>
  </si>
  <si>
    <t>SPRÁVA VE VZDĚLÁVÁNÍ</t>
  </si>
  <si>
    <t>VÝZKUM ŠKOLSTVÍ A VZ</t>
  </si>
  <si>
    <t>KULTURA</t>
  </si>
  <si>
    <t>OCHRANA PAMÁTEK A PÉ</t>
  </si>
  <si>
    <t>ČINNOSTI REGISTROVAN</t>
  </si>
  <si>
    <t>SDĚLOVACÍ PROSTŘEDKY</t>
  </si>
  <si>
    <t>SPRÁVA V OBLASTI KUL</t>
  </si>
  <si>
    <t>OSTATNÍ ČINNOSTI V Z</t>
  </si>
  <si>
    <t>KULTURA, CÍRKVE A SD</t>
  </si>
  <si>
    <t>TĚLOVÝCHOVA</t>
  </si>
  <si>
    <t>ZÁJMOVÁ ČINNOST A RE</t>
  </si>
  <si>
    <t>VÝZKUM V OBLASTI TĚL</t>
  </si>
  <si>
    <t>TĚLOVÝCHOVA A ZÁJMOV</t>
  </si>
  <si>
    <t>AMBULANTNÍ PÉČE</t>
  </si>
  <si>
    <t>ÚSTAVNÍ PÉČE</t>
  </si>
  <si>
    <t>ZVLÁŠTNÍ ZDRAVOTNICK</t>
  </si>
  <si>
    <t>ZDRAVOTNICKÉ PROGRAM</t>
  </si>
  <si>
    <t>SPRÁVA VE ZDRAVOTNIC</t>
  </si>
  <si>
    <t>VÝZKUM A VÝVOJ VE ZD</t>
  </si>
  <si>
    <t>OSTATNÍ ČINNOST VE Z</t>
  </si>
  <si>
    <t>ZDRAVOTNICTVÍ</t>
  </si>
  <si>
    <t>ROZVOJ BYDLENÍ A BYT</t>
  </si>
  <si>
    <t>KOMUNÁLNÍ SLUŽBY A Ú</t>
  </si>
  <si>
    <t>SPRÁVA V OBLASTI BYD</t>
  </si>
  <si>
    <t>OSTATNÍ ČINNOST V OB</t>
  </si>
  <si>
    <t>BYDLENÍ, KOMUNÁLNÍ S</t>
  </si>
  <si>
    <t>OCHRANA OVZDUŠÍ A KL</t>
  </si>
  <si>
    <t>NAKLÁDÁNÍ S ODPADY</t>
  </si>
  <si>
    <t>OCHRANA A SANACE PŮD</t>
  </si>
  <si>
    <t>OCHRANA PŘÍRODY A KR</t>
  </si>
  <si>
    <t>OMEZOVÁNÍ HLUKU A VI</t>
  </si>
  <si>
    <t>SPRÁVA V OCHRANĚ ŽIV</t>
  </si>
  <si>
    <t>OCHRANA PROTI ZÁŘENÍ</t>
  </si>
  <si>
    <t>VÝZKUM ŽIVOTNÍHO PRO</t>
  </si>
  <si>
    <t>OSTATNÍ ČINNOSTI V Ž</t>
  </si>
  <si>
    <t>OCHRANA ŽIVOTNÍHO PR</t>
  </si>
  <si>
    <t>OSTATNÍ VÝZKUM A VÝV</t>
  </si>
  <si>
    <t>SLUŽBY PRO OBYVATELS</t>
  </si>
  <si>
    <t>DÁVKY DŮCHODOVÉHO PO</t>
  </si>
  <si>
    <t>DÁVKY NEMOCENSKÉHO P</t>
  </si>
  <si>
    <t>DÁVKY STÁTNÍ SOCIÁLN</t>
  </si>
  <si>
    <t>ZVLÁŠTNÍ SOCIÁLNÍ DÁ</t>
  </si>
  <si>
    <t>DÁVKY ÚRAZOVÉHO POJI</t>
  </si>
  <si>
    <t>DÁVKY POMOCI V HMOTN</t>
  </si>
  <si>
    <t>Dávky zdrav.postiž.</t>
  </si>
  <si>
    <t>DÁVKY A PODPORY V SO</t>
  </si>
  <si>
    <t>PODPORY V NEZAMĚSTNA</t>
  </si>
  <si>
    <t>AKTIVNÍ POLITIKA ZAM</t>
  </si>
  <si>
    <t>OCHRANA ZAMĚSTNANCŮ</t>
  </si>
  <si>
    <t>ZAMĚSTNÁVÁNÍ ZDRAVOT</t>
  </si>
  <si>
    <t>PŘÍSPĚVKY NA SOCIÁLN</t>
  </si>
  <si>
    <t>VÝZKUM A VÝVOJ V POL</t>
  </si>
  <si>
    <t>POLITIKA ZAMĚSTNANOS</t>
  </si>
  <si>
    <t>SOCIÁLNÍ PORADENSTVÍ</t>
  </si>
  <si>
    <t>SOCIÁLNÍ PÉČE A POMO</t>
  </si>
  <si>
    <t>SOCIÁLNÍ REHABILITAC</t>
  </si>
  <si>
    <t>SLUŽBY SOCIÁLNÍ PÉČE</t>
  </si>
  <si>
    <t>SPRÁVA V SOCIÁLNÍM Z</t>
  </si>
  <si>
    <t>SLUŽBY SOCIÁLNÍ PREV</t>
  </si>
  <si>
    <t>VÝZKUM V SOCIÁLNÍM Z</t>
  </si>
  <si>
    <t>SOCIÁLNÍ SLUŽBY A SP</t>
  </si>
  <si>
    <t>SOCIÁLNÍ VĚCI A POLI</t>
  </si>
  <si>
    <t>VOJENSKÁ OBRANA</t>
  </si>
  <si>
    <t>STÁTNÍ SPRÁVA VE VOJ</t>
  </si>
  <si>
    <t>ZABEZPEČENÍ POTŘEB O</t>
  </si>
  <si>
    <t>OSTATNÍ ZÁLEŽITOSTI</t>
  </si>
  <si>
    <t>OBRANA</t>
  </si>
  <si>
    <t>OCHRANA OBYVATELSTVA</t>
  </si>
  <si>
    <t>HOSPODÁŘSKÁ OPATŘENÍ</t>
  </si>
  <si>
    <t>STÁTNÍ SPRÁVA V OBLA</t>
  </si>
  <si>
    <t>KRIZOVÉ ŘÍZENÍ</t>
  </si>
  <si>
    <t>CIVILNÍ PŘIPRAVENOST</t>
  </si>
  <si>
    <t>BEZPEČNOST A VEŘEJNÝ</t>
  </si>
  <si>
    <t>VÝZKUM TÝKAJÍCÍ SE B</t>
  </si>
  <si>
    <t>ÚSTAVNÍ SOUDNICTVÍ</t>
  </si>
  <si>
    <t>SOUDNICTVÍ</t>
  </si>
  <si>
    <t>STÁTNÍ ZASTUPITELSTV</t>
  </si>
  <si>
    <t>VĚZEŇSTVÍ</t>
  </si>
  <si>
    <t>PROBAČNÍ A MEDIAČNÍ</t>
  </si>
  <si>
    <t>SPRÁVA V OBLASTI PRÁ</t>
  </si>
  <si>
    <t>VEŘEJNÁ OCHRANA</t>
  </si>
  <si>
    <t>VÝZKUM V OBLASTI PRÁ</t>
  </si>
  <si>
    <t>PRÁVNÍ OCHRANA</t>
  </si>
  <si>
    <t>POŽÁRNÍ OCHRANA</t>
  </si>
  <si>
    <t>OSTATNÍ SLOŽKY A ČIN</t>
  </si>
  <si>
    <t>STÁTNÍ SPRÁVA V POŽÁ</t>
  </si>
  <si>
    <t>VÝZKUM A VÝVOJ V POŽ</t>
  </si>
  <si>
    <t>POŽÁRNÍ OCHRANA A IN</t>
  </si>
  <si>
    <t>BEZPEČNOST STÁTU A P</t>
  </si>
  <si>
    <t>ZASTUPITELSKÉ ORGÁNY</t>
  </si>
  <si>
    <t>KANCELÁŘ PREZIDENTA</t>
  </si>
  <si>
    <t>NEJVYŠŠÍ KONTROLNÍ Ú</t>
  </si>
  <si>
    <t>VŠEOBECNÁ VNITŘNÍ ST</t>
  </si>
  <si>
    <t>ZAHRANIČNÍ SLUŽBA A</t>
  </si>
  <si>
    <t>REGIONÁLNÍ A MÍSTNÍ</t>
  </si>
  <si>
    <t>VÝZKUM VE STÁTNÍ SPR</t>
  </si>
  <si>
    <t>POLITICKÉ STRANY A H</t>
  </si>
  <si>
    <t>STÁTNÍ MOC, STÁTNÍ S</t>
  </si>
  <si>
    <t>OSTATNÍ VEŘEJNÉ SLUŽ</t>
  </si>
  <si>
    <t>ZAHRANIČNÍ POMOC A M</t>
  </si>
  <si>
    <t>JINÉ VEŘEJNÉ SLUŽBY</t>
  </si>
  <si>
    <t>OBECNÉ PŘÍJMY A VÝDA</t>
  </si>
  <si>
    <t>POJIŠTĚNÍ FUNKČNĚ NE</t>
  </si>
  <si>
    <t>PŘEVODY VLASTNÍM FON</t>
  </si>
  <si>
    <t>OSTATNÍ FINANČNÍ OPE</t>
  </si>
  <si>
    <t>FINANČNÍ OPERACE</t>
  </si>
  <si>
    <t>OSTATNÍ ČINNOSTI</t>
  </si>
  <si>
    <t>VŠEOBECNÁ VEŘEJNÁ SP</t>
  </si>
  <si>
    <t>Jednotka:</t>
  </si>
  <si>
    <t>Období:</t>
  </si>
  <si>
    <t xml:space="preserve"> Výzkum a vývoj v oblasti bydlení, komunálních 
  služeb a územního rozvoje</t>
  </si>
  <si>
    <t xml:space="preserve">Ochrana proti záření </t>
  </si>
  <si>
    <t xml:space="preserve"> Zvláštní sociální dávky příslušníků ozbrojených sil 
 při skončení služebního poměru</t>
  </si>
  <si>
    <t xml:space="preserve"> Zaměstnávání zdravotně postižených občanů </t>
  </si>
  <si>
    <t xml:space="preserve"> Příspěvky na sociální důsledky restrukturalizace </t>
  </si>
  <si>
    <t xml:space="preserve"> SOCIÁLNÍ VĚCI A POLITIKA
 ZAMĚSTNANOSTI</t>
  </si>
  <si>
    <t xml:space="preserve"> Obrana </t>
  </si>
  <si>
    <t xml:space="preserve"> Ostatní záležitosti civilní připravenosti pro krizové stavy</t>
  </si>
  <si>
    <t xml:space="preserve"> Ostatní záležitosti bezpečnosti a veřejného pořádku </t>
  </si>
  <si>
    <t xml:space="preserve"> Probační a mediační služba </t>
  </si>
  <si>
    <t xml:space="preserve"> Veřejná ochrana </t>
  </si>
  <si>
    <t xml:space="preserve"> Ostatní záležitosti požární ochrany a integrovaného
 záchranného systému</t>
  </si>
  <si>
    <t xml:space="preserve"> Všeobecná vnitřní státní správa 
 (nezařazená v jiných funkcích)</t>
  </si>
  <si>
    <t xml:space="preserve"> Zahraniční služba a záležitosti 
 (nezařazené v jiných funkcích)</t>
  </si>
  <si>
    <t xml:space="preserve"> VÝDAJE STÁTNÍHO ROZPOČTU CELKEM</t>
  </si>
  <si>
    <t xml:space="preserve">               Daň z příjmů fyzických osob 
               ze samostatně výdělečné činnosti</t>
  </si>
  <si>
    <t xml:space="preserve"> Obecné daně ze zboží a služeb v tuzemsku </t>
  </si>
  <si>
    <t xml:space="preserve"> Zvláštní daně a poplatky ze zboží a služeb v tuzemsku </t>
  </si>
  <si>
    <t xml:space="preserve"> Daně ze zboží a služeb v tuzemsku 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</si>
  <si>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</si>
  <si>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</si>
  <si>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</si>
  <si>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Pojistné na sociální zabezpečení 
 a příspěvek na státní politiku zaměstnanosti  *) </t>
  </si>
  <si>
    <t xml:space="preserve"> Pojistné na veřejné zdravotní pojištění 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</si>
  <si>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</si>
  <si>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</si>
  <si>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Soudní poplatky </t>
  </si>
  <si>
    <t xml:space="preserve"> Příjmy z vlastní činnosti a odvody přebytků
 organizací s přímým vztahem</t>
  </si>
  <si>
    <t xml:space="preserve"> Přijaté sankční platby a vratky transferů</t>
  </si>
  <si>
    <t xml:space="preserve"> Příjmy za využívání dalších majetkových práv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</si>
  <si>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</si>
  <si>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</si>
  <si>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t xml:space="preserve"> Splátky půjčených prostředků od zřízených
 a podobných subjektů</t>
  </si>
  <si>
    <t xml:space="preserve"> Splátky půjčených prostředků ze zahraničí</t>
  </si>
  <si>
    <t xml:space="preserve"> Příjmy z prodeje dlouhodobého majetku 
  a ostatní kapitálové příjmy  </t>
  </si>
  <si>
    <t xml:space="preserve"> PŘÍJMY STÁTNÍHO ROZPOČTU CELKEM</t>
  </si>
  <si>
    <t xml:space="preserve">                   Náležitosti osob vykonávajících 
                   vojenská cvičení a další vojenskou 
                   službu </t>
  </si>
  <si>
    <t xml:space="preserve">   z toho: Pojistné na SZ, přísp. na politiku zaměstnanosti, 
              veřejné zdravotní pojištění a ostatní povinné 
              pojistné placené zaměstnavatelem  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</si>
  <si>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</si>
  <si>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             Neinvestiční transfery prostředků 
                do státních finančních aktiv  </t>
  </si>
  <si>
    <t xml:space="preserve">                Ostatní neinvestiční transfery veřejným 
                rozpočtům územní úrovně </t>
  </si>
  <si>
    <t xml:space="preserve"> Neinvestiční transfery mezinárodním organizacím 
  a nadnárodním orgánům</t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</si>
  <si>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</si>
  <si>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t xml:space="preserve"> Ostatní převody do Národního fondu  </t>
  </si>
  <si>
    <t xml:space="preserve"> BĚŽNÉ VÝDAJE CELKEM</t>
  </si>
  <si>
    <t xml:space="preserve"> Investiční půjčené prostředky příspěvkovým  
 a podobným organizacím   </t>
  </si>
  <si>
    <t xml:space="preserve"> KAPITÁLOVÉ VÝDAJE CELKEM</t>
  </si>
  <si>
    <t xml:space="preserve">    v tom:  Daň dědická, darovací a z převodu nemovitostí</t>
  </si>
  <si>
    <t xml:space="preserve">    z toho: Opravy a udržování</t>
  </si>
  <si>
    <t xml:space="preserve">   z toho: Neinvestiční transfery státním fondům</t>
  </si>
  <si>
    <t xml:space="preserve">    z toho: Odvody příspěvkových organizací</t>
  </si>
  <si>
    <t xml:space="preserve">                Ostatní odvody příspěvkových organizací</t>
  </si>
  <si>
    <t xml:space="preserve">Krátkodobé přijaté půjčené prostředky </t>
  </si>
  <si>
    <t>Uhrazené splátky krátkodobých přijatých půjčených prostředky</t>
  </si>
  <si>
    <t>Aktivní krátkodobé operace řízení likvidity - příjmy</t>
  </si>
  <si>
    <t>Aktivní krátkodobé operace řízení likvidity - výdaje</t>
  </si>
  <si>
    <t>Aktivní dlouhodobé operace řízení likvidity - výdaje</t>
  </si>
  <si>
    <t>122 a 123</t>
  </si>
  <si>
    <t>Dlouhodobé vydané dluhopisy</t>
  </si>
  <si>
    <t>Plnění</t>
  </si>
  <si>
    <t xml:space="preserve">Schválený </t>
  </si>
  <si>
    <t>rozpočet</t>
  </si>
  <si>
    <t xml:space="preserve"> rozpočet</t>
  </si>
  <si>
    <t>Rozpočet</t>
  </si>
  <si>
    <t>Schválený</t>
  </si>
  <si>
    <t xml:space="preserve"> Investiční převody vlastním fondům  </t>
  </si>
  <si>
    <t xml:space="preserve">    z toho: Investiční transfery státním finančním aktivům</t>
  </si>
  <si>
    <t xml:space="preserve"> Kontrola - rozdíl salda SR a financování</t>
  </si>
  <si>
    <t xml:space="preserve"> Krátkodobé vydané dluhopisy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</si>
  <si>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</si>
  <si>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</si>
  <si>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</si>
  <si>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</si>
  <si>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</si>
  <si>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</si>
  <si>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</si>
  <si>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</si>
  <si>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</si>
  <si>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</si>
  <si>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 xml:space="preserve"> FINANCOVÁNÍ</t>
  </si>
  <si>
    <t>%</t>
  </si>
  <si>
    <t>třída</t>
  </si>
  <si>
    <t>seskupení</t>
  </si>
  <si>
    <t>podsesk.</t>
  </si>
  <si>
    <t>položka</t>
  </si>
  <si>
    <t>U K A Z A T E L</t>
  </si>
  <si>
    <t>po změnách</t>
  </si>
  <si>
    <t>plnění</t>
  </si>
  <si>
    <t>položek</t>
  </si>
  <si>
    <t xml:space="preserve"> </t>
  </si>
  <si>
    <t>3:2</t>
  </si>
  <si>
    <t xml:space="preserve"> P Ř Í J M Y</t>
  </si>
  <si>
    <t xml:space="preserve"> Daně z příjmů fyzických osob</t>
  </si>
  <si>
    <t xml:space="preserve"> Daně z příjmů právnických osob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</si>
</sst>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  <numFmt numFmtId="165" formatCode="#,##0.00&quot; &quot;"/>
    <numFmt numFmtId="166" formatCode="#,##0\ "/>
    <numFmt numFmtId="167" formatCode="#,##0.00&quot; &quot;;\-#,##0.00&quot; &quot;;&quot; 0,00&quot;;&quot; 0,00&quot;\ "/>
    <numFmt numFmtId="168" formatCode="#,###,##0"/>
    <numFmt numFmtId="169" formatCode="#,##0.0"/>
    <numFmt numFmtId="170" formatCode="#,##0.0;[Red]&quot;NELZE !&quot;"/>
    <numFmt numFmtId="171" formatCode="#,##0.00;\-\ #,##0.00"/>
    <numFmt numFmtId="172" formatCode="#,##0.0000000;\-\ #,##0.0000000"/>
    <numFmt numFmtId="173" formatCode="#,##0;\-\ #,##0"/>
    <numFmt numFmtId="174" formatCode="#,##0.00\ %"/>
    <numFmt numFmtId="175" formatCode="#,##0.00\ %;\-\ #,##0.00\ %"/>
  </numFmts>
  <fonts count="59"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i/>
      <sz val="8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u val="single"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color indexed="11"/>
      <name val="Arial CE"/>
      <family val="2"/>
    </font>
    <font>
      <b/>
      <sz val="8"/>
      <color indexed="8"/>
      <name val="Arial CE"/>
      <family val="2"/>
    </font>
    <font>
      <i/>
      <sz val="8"/>
      <name val="Arial CE"/>
      <family val="2"/>
    </font>
    <font>
      <sz val="8"/>
      <color indexed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vertAlign val="superscript"/>
      <sz val="8"/>
      <name val="Arial CE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8"/>
      <name val="Arial CE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26" fillId="8" borderId="0" applyNumberFormat="0" applyBorder="0" applyAlignment="0" applyProtection="0"/>
    <xf numFmtId="0" fontId="27" fillId="11" borderId="1" applyNumberFormat="0" applyAlignment="0" applyProtection="0"/>
    <xf numFmtId="0" fontId="48" fillId="0" borderId="2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6" applyNumberFormat="0" applyAlignment="0" applyProtection="0"/>
    <xf numFmtId="0" fontId="55" fillId="14" borderId="0" applyNumberFormat="0" applyBorder="0" applyAlignment="0" applyProtection="0"/>
    <xf numFmtId="0" fontId="36" fillId="5" borderId="1" applyNumberFormat="0" applyAlignment="0" applyProtection="0"/>
    <xf numFmtId="0" fontId="35" fillId="13" borderId="6" applyNumberFormat="0" applyAlignment="0" applyProtection="0"/>
    <xf numFmtId="0" fontId="37" fillId="0" borderId="7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52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4" borderId="11" applyNumberFormat="0" applyFont="0" applyAlignment="0" applyProtection="0"/>
    <xf numFmtId="0" fontId="39" fillId="11" borderId="12" applyNumberFormat="0" applyAlignment="0" applyProtection="0"/>
    <xf numFmtId="0" fontId="4" fillId="4" borderId="11" applyNumberFormat="0" applyFont="0" applyAlignment="0" applyProtection="0"/>
    <xf numFmtId="9" fontId="4" fillId="0" borderId="0" applyFont="0" applyFill="0" applyBorder="0" applyAlignment="0" applyProtection="0"/>
    <xf numFmtId="0" fontId="49" fillId="0" borderId="13" applyNumberFormat="0" applyFill="0" applyAlignment="0" applyProtection="0"/>
    <xf numFmtId="4" fontId="40" fillId="7" borderId="14" applyNumberFormat="0" applyProtection="0">
      <alignment vertical="center"/>
    </xf>
    <xf numFmtId="4" fontId="41" fillId="7" borderId="14" applyNumberFormat="0" applyProtection="0">
      <alignment vertical="center"/>
    </xf>
    <xf numFmtId="4" fontId="40" fillId="7" borderId="14" applyNumberFormat="0" applyProtection="0">
      <alignment horizontal="left" vertical="center" indent="1"/>
    </xf>
    <xf numFmtId="0" fontId="40" fillId="7" borderId="14" applyNumberFormat="0" applyProtection="0">
      <alignment horizontal="left" vertical="top" indent="1"/>
    </xf>
    <xf numFmtId="4" fontId="42" fillId="8" borderId="14" applyNumberFormat="0" applyProtection="0">
      <alignment horizontal="right" vertical="center"/>
    </xf>
    <xf numFmtId="4" fontId="42" fillId="3" borderId="14" applyNumberFormat="0" applyProtection="0">
      <alignment horizontal="right" vertical="center"/>
    </xf>
    <xf numFmtId="4" fontId="42" fillId="15" borderId="14" applyNumberFormat="0" applyProtection="0">
      <alignment horizontal="right" vertical="center"/>
    </xf>
    <xf numFmtId="4" fontId="42" fillId="10" borderId="14" applyNumberFormat="0" applyProtection="0">
      <alignment horizontal="right" vertical="center"/>
    </xf>
    <xf numFmtId="4" fontId="42" fillId="16" borderId="14" applyNumberFormat="0" applyProtection="0">
      <alignment horizontal="right" vertical="center"/>
    </xf>
    <xf numFmtId="4" fontId="42" fillId="9" borderId="14" applyNumberFormat="0" applyProtection="0">
      <alignment horizontal="right" vertical="center"/>
    </xf>
    <xf numFmtId="4" fontId="42" fillId="17" borderId="14" applyNumberFormat="0" applyProtection="0">
      <alignment horizontal="right" vertical="center"/>
    </xf>
    <xf numFmtId="4" fontId="42" fillId="18" borderId="14" applyNumberFormat="0" applyProtection="0">
      <alignment horizontal="right" vertical="center"/>
    </xf>
    <xf numFmtId="4" fontId="42" fillId="19" borderId="14" applyNumberFormat="0" applyProtection="0">
      <alignment horizontal="right" vertical="center"/>
    </xf>
    <xf numFmtId="4" fontId="40" fillId="20" borderId="15" applyNumberFormat="0" applyProtection="0">
      <alignment horizontal="left" vertical="center" indent="1"/>
    </xf>
    <xf numFmtId="4" fontId="42" fillId="21" borderId="0" applyNumberFormat="0" applyProtection="0">
      <alignment horizontal="left" vertical="center" indent="1"/>
    </xf>
    <xf numFmtId="4" fontId="43" fillId="22" borderId="0" applyNumberFormat="0" applyProtection="0">
      <alignment horizontal="left" vertical="center" indent="1"/>
    </xf>
    <xf numFmtId="4" fontId="42" fillId="23" borderId="14" applyNumberFormat="0" applyProtection="0">
      <alignment horizontal="right" vertical="center"/>
    </xf>
    <xf numFmtId="4" fontId="42" fillId="21" borderId="0" applyNumberFormat="0" applyProtection="0">
      <alignment horizontal="left" vertical="center" indent="1"/>
    </xf>
    <xf numFmtId="4" fontId="42" fillId="23" borderId="0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top" indent="1"/>
    </xf>
    <xf numFmtId="0" fontId="0" fillId="23" borderId="14" applyNumberFormat="0" applyProtection="0">
      <alignment horizontal="left" vertical="center" indent="1"/>
    </xf>
    <xf numFmtId="0" fontId="0" fillId="23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top" indent="1"/>
    </xf>
    <xf numFmtId="4" fontId="40" fillId="23" borderId="0" applyNumberFormat="0" applyProtection="0">
      <alignment horizontal="left" vertical="center" indent="1"/>
    </xf>
    <xf numFmtId="0" fontId="0" fillId="11" borderId="16" applyNumberFormat="0">
      <alignment/>
      <protection locked="0"/>
    </xf>
    <xf numFmtId="4" fontId="42" fillId="4" borderId="14" applyNumberFormat="0" applyProtection="0">
      <alignment vertical="center"/>
    </xf>
    <xf numFmtId="4" fontId="44" fillId="4" borderId="14" applyNumberFormat="0" applyProtection="0">
      <alignment vertical="center"/>
    </xf>
    <xf numFmtId="4" fontId="42" fillId="4" borderId="14" applyNumberFormat="0" applyProtection="0">
      <alignment horizontal="left" vertical="center" indent="1"/>
    </xf>
    <xf numFmtId="0" fontId="42" fillId="4" borderId="14" applyNumberFormat="0" applyProtection="0">
      <alignment horizontal="left" vertical="top" indent="1"/>
    </xf>
    <xf numFmtId="4" fontId="42" fillId="21" borderId="14" applyNumberFormat="0" applyProtection="0">
      <alignment horizontal="right" vertical="center"/>
    </xf>
    <xf numFmtId="4" fontId="44" fillId="21" borderId="14" applyNumberFormat="0" applyProtection="0">
      <alignment horizontal="right" vertical="center"/>
    </xf>
    <xf numFmtId="4" fontId="42" fillId="23" borderId="14" applyNumberFormat="0" applyProtection="0">
      <alignment horizontal="left" vertical="center" indent="1"/>
    </xf>
    <xf numFmtId="0" fontId="42" fillId="23" borderId="14" applyNumberFormat="0" applyProtection="0">
      <alignment horizontal="left" vertical="top" indent="1"/>
    </xf>
    <xf numFmtId="4" fontId="45" fillId="24" borderId="0" applyNumberFormat="0" applyProtection="0">
      <alignment horizontal="left" vertical="center" indent="1"/>
    </xf>
    <xf numFmtId="4" fontId="46" fillId="21" borderId="1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56" fillId="7" borderId="1" applyNumberFormat="0" applyAlignment="0" applyProtection="0"/>
    <xf numFmtId="0" fontId="57" fillId="11" borderId="1" applyNumberFormat="0" applyAlignment="0" applyProtection="0"/>
    <xf numFmtId="0" fontId="39" fillId="11" borderId="12" applyNumberFormat="0" applyAlignment="0" applyProtection="0"/>
    <xf numFmtId="0" fontId="5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15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Continuous" vertical="center" wrapText="1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vertical="top"/>
    </xf>
    <xf numFmtId="0" fontId="4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horizontal="centerContinuous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top"/>
    </xf>
    <xf numFmtId="0" fontId="13" fillId="0" borderId="28" xfId="0" applyNumberFormat="1" applyFont="1" applyFill="1" applyBorder="1" applyAlignment="1" quotePrefix="1">
      <alignment horizontal="center"/>
    </xf>
    <xf numFmtId="0" fontId="13" fillId="0" borderId="29" xfId="0" applyNumberFormat="1" applyFont="1" applyFill="1" applyBorder="1" applyAlignment="1" quotePrefix="1">
      <alignment horizontal="center"/>
    </xf>
    <xf numFmtId="0" fontId="4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>
      <alignment wrapText="1"/>
    </xf>
    <xf numFmtId="0" fontId="1" fillId="0" borderId="3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top"/>
    </xf>
    <xf numFmtId="4" fontId="13" fillId="0" borderId="0" xfId="0" applyNumberFormat="1" applyFont="1" applyFill="1" applyAlignment="1">
      <alignment horizontal="centerContinuous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16" fillId="0" borderId="20" xfId="0" applyFont="1" applyFill="1" applyBorder="1" applyAlignment="1">
      <alignment horizontal="centerContinuous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center" wrapText="1"/>
      <protection/>
    </xf>
    <xf numFmtId="0" fontId="10" fillId="0" borderId="0" xfId="0" applyFont="1" applyFill="1" applyAlignment="1">
      <alignment/>
    </xf>
    <xf numFmtId="168" fontId="9" fillId="0" borderId="0" xfId="60" applyNumberFormat="1" applyFont="1" applyFill="1" applyBorder="1">
      <alignment/>
      <protection/>
    </xf>
    <xf numFmtId="170" fontId="9" fillId="0" borderId="0" xfId="60" applyNumberFormat="1" applyFont="1" applyFill="1" applyBorder="1">
      <alignment/>
      <protection/>
    </xf>
    <xf numFmtId="0" fontId="11" fillId="0" borderId="0" xfId="0" applyFont="1" applyFill="1" applyAlignment="1">
      <alignment/>
    </xf>
    <xf numFmtId="168" fontId="6" fillId="0" borderId="0" xfId="0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31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wrapText="1"/>
    </xf>
    <xf numFmtId="0" fontId="23" fillId="0" borderId="36" xfId="0" applyFont="1" applyFill="1" applyBorder="1" applyAlignment="1">
      <alignment wrapText="1"/>
    </xf>
    <xf numFmtId="0" fontId="13" fillId="0" borderId="31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wrapText="1"/>
    </xf>
    <xf numFmtId="0" fontId="17" fillId="0" borderId="31" xfId="0" applyFont="1" applyFill="1" applyBorder="1" applyAlignment="1" applyProtection="1">
      <alignment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>
      <alignment horizontal="right"/>
    </xf>
    <xf numFmtId="0" fontId="13" fillId="0" borderId="32" xfId="0" applyFont="1" applyFill="1" applyBorder="1" applyAlignment="1" applyProtection="1">
      <alignment wrapText="1"/>
      <protection locked="0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wrapText="1"/>
    </xf>
    <xf numFmtId="0" fontId="7" fillId="0" borderId="39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wrapText="1"/>
    </xf>
    <xf numFmtId="0" fontId="18" fillId="0" borderId="3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wrapText="1"/>
    </xf>
    <xf numFmtId="0" fontId="16" fillId="0" borderId="45" xfId="0" applyFont="1" applyFill="1" applyBorder="1" applyAlignment="1">
      <alignment wrapText="1"/>
    </xf>
    <xf numFmtId="0" fontId="16" fillId="0" borderId="46" xfId="0" applyFont="1" applyFill="1" applyBorder="1" applyAlignment="1">
      <alignment wrapText="1"/>
    </xf>
    <xf numFmtId="0" fontId="23" fillId="0" borderId="45" xfId="0" applyFont="1" applyFill="1" applyBorder="1" applyAlignment="1">
      <alignment wrapText="1"/>
    </xf>
    <xf numFmtId="0" fontId="23" fillId="0" borderId="32" xfId="0" applyFont="1" applyFill="1" applyBorder="1" applyAlignment="1" applyProtection="1">
      <alignment wrapText="1"/>
      <protection locked="0"/>
    </xf>
    <xf numFmtId="164" fontId="4" fillId="0" borderId="47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0" fontId="13" fillId="0" borderId="45" xfId="0" applyFont="1" applyFill="1" applyBorder="1" applyAlignment="1">
      <alignment wrapText="1"/>
    </xf>
    <xf numFmtId="0" fontId="18" fillId="0" borderId="48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18" fillId="0" borderId="49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0" fontId="18" fillId="0" borderId="50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51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3" fillId="0" borderId="46" xfId="0" applyFont="1" applyFill="1" applyBorder="1" applyAlignment="1">
      <alignment wrapText="1"/>
    </xf>
    <xf numFmtId="0" fontId="23" fillId="0" borderId="45" xfId="0" applyFont="1" applyFill="1" applyBorder="1" applyAlignment="1">
      <alignment vertical="center" wrapText="1"/>
    </xf>
    <xf numFmtId="0" fontId="18" fillId="0" borderId="32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164" fontId="1" fillId="0" borderId="22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wrapText="1"/>
    </xf>
    <xf numFmtId="164" fontId="4" fillId="0" borderId="52" xfId="0" applyNumberFormat="1" applyFont="1" applyFill="1" applyBorder="1" applyAlignment="1">
      <alignment horizontal="right"/>
    </xf>
    <xf numFmtId="0" fontId="18" fillId="0" borderId="5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5" fillId="0" borderId="54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 horizontal="right"/>
    </xf>
    <xf numFmtId="164" fontId="1" fillId="0" borderId="26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55" xfId="0" applyNumberFormat="1" applyFont="1" applyFill="1" applyBorder="1" applyAlignment="1">
      <alignment horizontal="right"/>
    </xf>
    <xf numFmtId="164" fontId="1" fillId="0" borderId="53" xfId="0" applyNumberFormat="1" applyFont="1" applyFill="1" applyBorder="1" applyAlignment="1">
      <alignment horizontal="right"/>
    </xf>
    <xf numFmtId="164" fontId="1" fillId="0" borderId="5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>
      <alignment horizontal="right"/>
    </xf>
    <xf numFmtId="164" fontId="4" fillId="0" borderId="55" xfId="0" applyNumberFormat="1" applyFont="1" applyFill="1" applyBorder="1" applyAlignment="1">
      <alignment horizontal="right"/>
    </xf>
    <xf numFmtId="164" fontId="4" fillId="0" borderId="53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57" xfId="0" applyNumberFormat="1" applyFont="1" applyFill="1" applyBorder="1" applyAlignment="1">
      <alignment horizontal="right"/>
    </xf>
    <xf numFmtId="164" fontId="4" fillId="0" borderId="58" xfId="0" applyNumberFormat="1" applyFont="1" applyFill="1" applyBorder="1" applyAlignment="1">
      <alignment horizontal="right"/>
    </xf>
    <xf numFmtId="164" fontId="4" fillId="0" borderId="59" xfId="0" applyNumberFormat="1" applyFont="1" applyFill="1" applyBorder="1" applyAlignment="1">
      <alignment horizontal="right"/>
    </xf>
    <xf numFmtId="164" fontId="4" fillId="0" borderId="60" xfId="0" applyNumberFormat="1" applyFont="1" applyFill="1" applyBorder="1" applyAlignment="1">
      <alignment horizontal="right"/>
    </xf>
    <xf numFmtId="164" fontId="4" fillId="0" borderId="61" xfId="0" applyNumberFormat="1" applyFont="1" applyFill="1" applyBorder="1" applyAlignment="1">
      <alignment horizontal="right"/>
    </xf>
    <xf numFmtId="164" fontId="1" fillId="0" borderId="52" xfId="0" applyNumberFormat="1" applyFont="1" applyFill="1" applyBorder="1" applyAlignment="1">
      <alignment horizontal="right"/>
    </xf>
    <xf numFmtId="164" fontId="1" fillId="0" borderId="62" xfId="0" applyNumberFormat="1" applyFont="1" applyFill="1" applyBorder="1" applyAlignment="1">
      <alignment horizontal="right"/>
    </xf>
    <xf numFmtId="164" fontId="1" fillId="0" borderId="63" xfId="0" applyNumberFormat="1" applyFont="1" applyFill="1" applyBorder="1" applyAlignment="1">
      <alignment horizontal="right"/>
    </xf>
    <xf numFmtId="164" fontId="1" fillId="0" borderId="64" xfId="0" applyNumberFormat="1" applyFont="1" applyFill="1" applyBorder="1" applyAlignment="1">
      <alignment horizontal="right"/>
    </xf>
    <xf numFmtId="164" fontId="1" fillId="0" borderId="65" xfId="0" applyNumberFormat="1" applyFont="1" applyFill="1" applyBorder="1" applyAlignment="1">
      <alignment horizontal="right"/>
    </xf>
    <xf numFmtId="164" fontId="1" fillId="0" borderId="66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5" fillId="0" borderId="54" xfId="0" applyFont="1" applyFill="1" applyBorder="1" applyAlignment="1">
      <alignment horizontal="center" vertical="center"/>
    </xf>
    <xf numFmtId="0" fontId="16" fillId="0" borderId="32" xfId="59" applyFont="1" applyFill="1" applyBorder="1" applyAlignment="1">
      <alignment wrapText="1"/>
      <protection/>
    </xf>
    <xf numFmtId="0" fontId="16" fillId="0" borderId="45" xfId="59" applyFont="1" applyFill="1" applyBorder="1" applyAlignment="1">
      <alignment wrapText="1"/>
      <protection/>
    </xf>
    <xf numFmtId="0" fontId="16" fillId="0" borderId="45" xfId="59" applyFont="1" applyFill="1" applyBorder="1" applyAlignment="1">
      <alignment wrapText="1"/>
      <protection/>
    </xf>
    <xf numFmtId="0" fontId="4" fillId="0" borderId="0" xfId="59" applyFont="1" applyFill="1">
      <alignment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 wrapText="1"/>
    </xf>
    <xf numFmtId="0" fontId="51" fillId="0" borderId="35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20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wrapText="1"/>
    </xf>
    <xf numFmtId="0" fontId="18" fillId="0" borderId="67" xfId="0" applyFont="1" applyFill="1" applyBorder="1" applyAlignment="1">
      <alignment horizontal="left" wrapText="1"/>
    </xf>
    <xf numFmtId="49" fontId="18" fillId="0" borderId="55" xfId="0" applyNumberFormat="1" applyFont="1" applyFill="1" applyBorder="1" applyAlignment="1">
      <alignment horizontal="left"/>
    </xf>
    <xf numFmtId="0" fontId="18" fillId="0" borderId="6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 wrapText="1"/>
    </xf>
    <xf numFmtId="0" fontId="18" fillId="0" borderId="55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1" fillId="0" borderId="3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51" fillId="0" borderId="55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70" xfId="0" applyFont="1" applyFill="1" applyBorder="1" applyAlignment="1">
      <alignment horizontal="left"/>
    </xf>
    <xf numFmtId="0" fontId="13" fillId="0" borderId="71" xfId="0" applyFont="1" applyFill="1" applyBorder="1" applyAlignment="1">
      <alignment horizontal="left"/>
    </xf>
    <xf numFmtId="0" fontId="13" fillId="0" borderId="72" xfId="0" applyFont="1" applyFill="1" applyBorder="1" applyAlignment="1">
      <alignment horizontal="left"/>
    </xf>
    <xf numFmtId="0" fontId="13" fillId="0" borderId="73" xfId="0" applyFont="1" applyFill="1" applyBorder="1" applyAlignment="1">
      <alignment horizontal="left"/>
    </xf>
    <xf numFmtId="0" fontId="13" fillId="0" borderId="74" xfId="0" applyFont="1" applyFill="1" applyBorder="1" applyAlignment="1">
      <alignment horizontal="left"/>
    </xf>
    <xf numFmtId="0" fontId="13" fillId="0" borderId="75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3" fillId="0" borderId="76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77" xfId="0" applyFont="1" applyFill="1" applyBorder="1" applyAlignment="1">
      <alignment horizontal="left"/>
    </xf>
    <xf numFmtId="4" fontId="1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3" fillId="0" borderId="35" xfId="59" applyFont="1" applyFill="1" applyBorder="1" applyAlignment="1">
      <alignment horizontal="left"/>
      <protection/>
    </xf>
    <xf numFmtId="0" fontId="13" fillId="0" borderId="74" xfId="59" applyFont="1" applyFill="1" applyBorder="1" applyAlignment="1">
      <alignment horizontal="left"/>
      <protection/>
    </xf>
    <xf numFmtId="4" fontId="4" fillId="0" borderId="0" xfId="0" applyNumberFormat="1" applyFont="1" applyFill="1" applyAlignment="1">
      <alignment wrapText="1"/>
    </xf>
    <xf numFmtId="0" fontId="0" fillId="27" borderId="0" xfId="0" applyFill="1" applyAlignment="1">
      <alignment/>
    </xf>
    <xf numFmtId="0" fontId="18" fillId="0" borderId="48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left"/>
    </xf>
    <xf numFmtId="0" fontId="13" fillId="0" borderId="73" xfId="59" applyFont="1" applyFill="1" applyBorder="1" applyAlignment="1">
      <alignment horizontal="left"/>
      <protection/>
    </xf>
    <xf numFmtId="3" fontId="42" fillId="21" borderId="14" xfId="99" applyNumberFormat="1">
      <alignment horizontal="right" vertical="center"/>
    </xf>
    <xf numFmtId="4" fontId="42" fillId="21" borderId="14" xfId="99" applyNumberFormat="1">
      <alignment horizontal="right" vertical="center"/>
    </xf>
    <xf numFmtId="3" fontId="46" fillId="21" borderId="14" xfId="104" applyNumberFormat="1">
      <alignment horizontal="right" vertical="center"/>
    </xf>
    <xf numFmtId="171" fontId="42" fillId="21" borderId="14" xfId="99" applyNumberFormat="1">
      <alignment horizontal="right" vertical="center"/>
    </xf>
    <xf numFmtId="164" fontId="1" fillId="0" borderId="78" xfId="0" applyNumberFormat="1" applyFont="1" applyFill="1" applyBorder="1" applyAlignment="1">
      <alignment horizontal="right"/>
    </xf>
    <xf numFmtId="0" fontId="40" fillId="23" borderId="0" xfId="93" quotePrefix="1">
      <alignment horizontal="left" vertical="center" indent="1"/>
    </xf>
    <xf numFmtId="0" fontId="42" fillId="23" borderId="14" xfId="101" quotePrefix="1">
      <alignment horizontal="left" vertical="center" indent="1"/>
    </xf>
    <xf numFmtId="0" fontId="42" fillId="23" borderId="14" xfId="82" quotePrefix="1">
      <alignment horizontal="right" vertical="center"/>
    </xf>
    <xf numFmtId="0" fontId="40" fillId="23" borderId="0" xfId="93" applyAlignment="1" quotePrefix="1">
      <alignment horizontal="left" vertical="center" indent="1"/>
    </xf>
    <xf numFmtId="0" fontId="42" fillId="23" borderId="14" xfId="101" applyAlignment="1" quotePrefix="1">
      <alignment horizontal="left" vertical="center" wrapText="1" indent="1"/>
    </xf>
    <xf numFmtId="174" fontId="44" fillId="21" borderId="14" xfId="100" applyNumberFormat="1">
      <alignment horizontal="right" vertical="center"/>
    </xf>
    <xf numFmtId="14" fontId="1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3" fillId="0" borderId="18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 textRotation="90"/>
    </xf>
    <xf numFmtId="0" fontId="13" fillId="0" borderId="8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/>
    </xf>
    <xf numFmtId="0" fontId="0" fillId="0" borderId="25" xfId="0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</cellXfs>
  <cellStyles count="10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ad" xfId="33"/>
    <cellStyle name="Calculation" xfId="34"/>
    <cellStyle name="Celkem" xfId="35"/>
    <cellStyle name="Comma" xfId="36"/>
    <cellStyle name="Comma [0]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Hyperlink" xfId="44"/>
    <cellStyle name="Check Cell" xfId="45"/>
    <cellStyle name="Chybně" xfId="46"/>
    <cellStyle name="Input" xfId="47"/>
    <cellStyle name="Kontrolní buňka" xfId="48"/>
    <cellStyle name="Linked Cell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rmální_Bilance příjmů a výdajů SR (druhová a funkční)" xfId="59"/>
    <cellStyle name="normální_matice výdaje" xfId="60"/>
    <cellStyle name="Note" xfId="61"/>
    <cellStyle name="Output" xfId="62"/>
    <cellStyle name="Poznámka" xfId="63"/>
    <cellStyle name="Percent" xfId="64"/>
    <cellStyle name="Propojená buňka" xfId="65"/>
    <cellStyle name="SAPBEXaggData" xfId="66"/>
    <cellStyle name="SAPBEXaggDataEmph" xfId="67"/>
    <cellStyle name="SAPBEXaggItem" xfId="68"/>
    <cellStyle name="SAPBEXaggItemX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chaText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heet Title" xfId="105"/>
    <cellStyle name="Followed Hyperlink" xfId="106"/>
    <cellStyle name="Správně" xfId="107"/>
    <cellStyle name="Text upozornění" xfId="108"/>
    <cellStyle name="Title" xfId="109"/>
    <cellStyle name="Total" xfId="110"/>
    <cellStyle name="Vstup" xfId="111"/>
    <cellStyle name="Výpočet" xfId="112"/>
    <cellStyle name="Výstup" xfId="113"/>
    <cellStyle name="Vysvětlující text" xfId="114"/>
    <cellStyle name="Warning Text" xfId="115"/>
    <cellStyle name="Zvýraznění 1" xfId="116"/>
    <cellStyle name="Zvýraznění 2" xfId="117"/>
    <cellStyle name="Zvýraznění 3" xfId="118"/>
    <cellStyle name="Zvýraznění 4" xfId="119"/>
    <cellStyle name="Zvýraznění 5" xfId="120"/>
    <cellStyle name="Zvýraznění 6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600075</xdr:colOff>
      <xdr:row>2</xdr:row>
      <xdr:rowOff>152400</xdr:rowOff>
    </xdr:to>
    <xdr:pic macro="[1]!DesignIconClicked">
      <xdr:nvPicPr>
        <xdr:cNvPr id="1" name="BExD8USH01ZIKS6ST9FV6JPX6DTP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2" name="BExB7BGMB32SYCG7PSQZ9JEUHVQ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3" name="BExOA068L14R35QLL83MPLVBYN4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19050</xdr:rowOff>
    </xdr:from>
    <xdr:to>
      <xdr:col>0</xdr:col>
      <xdr:colOff>76200</xdr:colOff>
      <xdr:row>1</xdr:row>
      <xdr:rowOff>66675</xdr:rowOff>
    </xdr:to>
    <xdr:pic macro="[1]!DesignIconClicked">
      <xdr:nvPicPr>
        <xdr:cNvPr id="4" name="BExKIXIVZQIO9NWYLDMV6CWXAJ7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95250</xdr:rowOff>
    </xdr:from>
    <xdr:to>
      <xdr:col>0</xdr:col>
      <xdr:colOff>76200</xdr:colOff>
      <xdr:row>1</xdr:row>
      <xdr:rowOff>142875</xdr:rowOff>
    </xdr:to>
    <xdr:pic macro="[1]!DesignIconClicked">
      <xdr:nvPicPr>
        <xdr:cNvPr id="5" name="BExGMUGNK14HO6V571A0H16YAHG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76200</xdr:colOff>
      <xdr:row>1</xdr:row>
      <xdr:rowOff>66675</xdr:rowOff>
    </xdr:to>
    <xdr:pic macro="[1]!DesignIconClicked">
      <xdr:nvPicPr>
        <xdr:cNvPr id="6" name="BExW5JZD91KWHYVOLJVVCDW6F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95250</xdr:rowOff>
    </xdr:from>
    <xdr:to>
      <xdr:col>1</xdr:col>
      <xdr:colOff>76200</xdr:colOff>
      <xdr:row>1</xdr:row>
      <xdr:rowOff>142875</xdr:rowOff>
    </xdr:to>
    <xdr:pic macro="[1]!DesignIconClicked">
      <xdr:nvPicPr>
        <xdr:cNvPr id="7" name="BExOJLKS2OEKXGMH76ZGCAKJZZ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8" name="BEx3SUXOVHO8600A4H636R1RJX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9" name="BEx3FBBRQ0XCG2TXQG5FAQZC9PE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685800</xdr:colOff>
      <xdr:row>7</xdr:row>
      <xdr:rowOff>152400</xdr:rowOff>
    </xdr:to>
    <xdr:pic macro="[1]!DesignIconClicked">
      <xdr:nvPicPr>
        <xdr:cNvPr id="1" name="BEx75MUKBFE9V87FD5AXAW24XASN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28800" y="971550"/>
          <a:ext cx="7353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819150</xdr:colOff>
      <xdr:row>249</xdr:row>
      <xdr:rowOff>152400</xdr:rowOff>
    </xdr:to>
    <xdr:pic macro="[1]!DesignIconClicked">
      <xdr:nvPicPr>
        <xdr:cNvPr id="1" name="BExTYS4ZF4QNR7YIUUZGZQ87S8H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0953750" cy="404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13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647700</xdr:colOff>
      <xdr:row>195</xdr:row>
      <xdr:rowOff>152400</xdr:rowOff>
    </xdr:to>
    <xdr:pic macro="[1]!DesignIconClicked">
      <xdr:nvPicPr>
        <xdr:cNvPr id="1" name="BExF81RC3J975DHKP24CCCFDBW3A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848725" cy="3172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12" customWidth="1"/>
    <col min="2" max="2" width="6.140625" style="112" customWidth="1"/>
    <col min="3" max="3" width="8.00390625" style="112" customWidth="1"/>
    <col min="4" max="4" width="8.28125" style="112" customWidth="1"/>
    <col min="5" max="5" width="40.421875" style="2" customWidth="1"/>
    <col min="6" max="6" width="16.57421875" style="2" bestFit="1" customWidth="1"/>
    <col min="7" max="9" width="15.7109375" style="2" customWidth="1"/>
    <col min="10" max="10" width="10.7109375" style="2" customWidth="1"/>
    <col min="11" max="11" width="12.28125" style="2" bestFit="1" customWidth="1"/>
    <col min="12" max="14" width="15.7109375" style="179" customWidth="1"/>
    <col min="15" max="15" width="10.7109375" style="179" hidden="1" customWidth="1"/>
    <col min="16" max="16" width="12.140625" style="179" hidden="1" customWidth="1"/>
    <col min="17" max="17" width="18.57421875" style="235" customWidth="1"/>
    <col min="18" max="18" width="16.140625" style="235" customWidth="1"/>
    <col min="19" max="19" width="14.421875" style="235" bestFit="1" customWidth="1"/>
    <col min="20" max="20" width="13.421875" style="235" bestFit="1" customWidth="1"/>
    <col min="21" max="28" width="9.140625" style="235" customWidth="1"/>
    <col min="29" max="16384" width="9.140625" style="2" customWidth="1"/>
  </cols>
  <sheetData>
    <row r="1" spans="1:18" s="4" customFormat="1" ht="13.5" customHeight="1">
      <c r="A1" s="180"/>
      <c r="B1" s="180"/>
      <c r="C1" s="112"/>
      <c r="D1" s="112"/>
      <c r="E1" s="3"/>
      <c r="J1" s="255">
        <f ca="1">TODAY()</f>
        <v>41253</v>
      </c>
      <c r="K1" s="256"/>
      <c r="L1" s="234"/>
      <c r="M1" s="234"/>
      <c r="N1" s="234"/>
      <c r="O1" s="234"/>
      <c r="P1" s="234"/>
      <c r="Q1" s="234"/>
      <c r="R1" s="234"/>
    </row>
    <row r="2" spans="1:28" ht="44.25" customHeight="1">
      <c r="A2" s="180"/>
      <c r="B2" s="181"/>
      <c r="E2" s="6" t="s">
        <v>431</v>
      </c>
      <c r="F2" s="7"/>
      <c r="G2" s="7"/>
      <c r="H2" s="7"/>
      <c r="I2" s="7"/>
      <c r="J2" s="7"/>
      <c r="K2" s="7"/>
      <c r="L2" s="235"/>
      <c r="M2" s="235"/>
      <c r="N2" s="235"/>
      <c r="O2" s="235"/>
      <c r="P2" s="235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customHeight="1">
      <c r="A3" s="180"/>
      <c r="B3" s="181"/>
      <c r="E3" s="8" t="str">
        <f>"Období: "&amp;Druhova!B1</f>
        <v>Období: 001-012/2011</v>
      </c>
      <c r="F3" s="7"/>
      <c r="G3" s="7"/>
      <c r="H3" s="7"/>
      <c r="I3" s="7"/>
      <c r="J3" s="7"/>
      <c r="K3" s="7"/>
      <c r="L3" s="235"/>
      <c r="M3" s="235"/>
      <c r="N3" s="235"/>
      <c r="O3" s="235"/>
      <c r="P3" s="235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6.5" customHeight="1" thickBot="1">
      <c r="A4" s="113"/>
      <c r="B4" s="113"/>
      <c r="E4" s="8" t="str">
        <f>CONCATENATE("KAPITOLA:",Hlavicka!I3)</f>
        <v>KAPITOLA:312 Ministerstvo financí</v>
      </c>
      <c r="F4" s="9"/>
      <c r="G4" s="9"/>
      <c r="H4" s="9"/>
      <c r="I4" s="9"/>
      <c r="J4" s="9"/>
      <c r="K4" s="10" t="str">
        <f>Druhova!B2</f>
        <v>v tis.Kč</v>
      </c>
      <c r="L4" s="235"/>
      <c r="M4" s="235"/>
      <c r="N4" s="235"/>
      <c r="O4" s="235"/>
      <c r="P4" s="235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customHeight="1">
      <c r="A5" s="182"/>
      <c r="B5" s="183"/>
      <c r="C5" s="183"/>
      <c r="D5" s="183"/>
      <c r="E5" s="11"/>
      <c r="F5" s="12"/>
      <c r="G5" s="13" t="str">
        <f>CONCATENATE("R O Z P O Č E T   ",Druhova!F1)</f>
        <v>R O Z P O Č E T   2011</v>
      </c>
      <c r="H5" s="14"/>
      <c r="I5" s="12"/>
      <c r="J5" s="15" t="s">
        <v>859</v>
      </c>
      <c r="K5" s="16" t="s">
        <v>390</v>
      </c>
      <c r="L5" s="235"/>
      <c r="M5" s="235"/>
      <c r="N5" s="235"/>
      <c r="O5" s="235"/>
      <c r="P5" s="235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2.5">
      <c r="A6" s="184" t="s">
        <v>860</v>
      </c>
      <c r="B6" s="185" t="s">
        <v>861</v>
      </c>
      <c r="C6" s="186" t="s">
        <v>862</v>
      </c>
      <c r="D6" s="186" t="s">
        <v>863</v>
      </c>
      <c r="E6" s="17" t="s">
        <v>864</v>
      </c>
      <c r="F6" s="18" t="str">
        <f>CONCATENATE("Skutečnost ",Druhova!C1)</f>
        <v>Skutečnost 012/2010</v>
      </c>
      <c r="G6" s="19" t="s">
        <v>843</v>
      </c>
      <c r="H6" s="20" t="s">
        <v>842</v>
      </c>
      <c r="I6" s="18" t="str">
        <f>CONCATENATE("Skutečnost ",Druhova!E1)</f>
        <v>Skutečnost 012/2011</v>
      </c>
      <c r="J6" s="21" t="s">
        <v>866</v>
      </c>
      <c r="K6" s="149" t="str">
        <f>Druhova!B3</f>
        <v>Sk012/2010/Sk012/2011</v>
      </c>
      <c r="L6" s="235"/>
      <c r="M6" s="235"/>
      <c r="N6" s="235"/>
      <c r="O6" s="235"/>
      <c r="P6" s="235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187"/>
      <c r="B7" s="186" t="s">
        <v>867</v>
      </c>
      <c r="C7" s="186" t="s">
        <v>867</v>
      </c>
      <c r="D7" s="186"/>
      <c r="E7" s="22"/>
      <c r="F7" s="23"/>
      <c r="G7" s="24" t="s">
        <v>841</v>
      </c>
      <c r="H7" s="47" t="s">
        <v>865</v>
      </c>
      <c r="I7" s="23"/>
      <c r="J7" s="25" t="s">
        <v>869</v>
      </c>
      <c r="K7" s="26" t="s">
        <v>391</v>
      </c>
      <c r="L7" s="235"/>
      <c r="M7" s="235"/>
      <c r="N7" s="235"/>
      <c r="O7" s="235"/>
      <c r="P7" s="235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 thickBot="1">
      <c r="A8" s="188"/>
      <c r="B8" s="189"/>
      <c r="C8" s="189"/>
      <c r="D8" s="189"/>
      <c r="E8" s="27"/>
      <c r="F8" s="91">
        <v>0</v>
      </c>
      <c r="G8" s="91">
        <v>1</v>
      </c>
      <c r="H8" s="92">
        <v>2</v>
      </c>
      <c r="I8" s="91">
        <v>3</v>
      </c>
      <c r="J8" s="93">
        <v>4</v>
      </c>
      <c r="K8" s="94">
        <v>5</v>
      </c>
      <c r="L8" s="235"/>
      <c r="M8" s="235"/>
      <c r="N8" s="235"/>
      <c r="O8" s="235"/>
      <c r="P8" s="235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18" s="28" customFormat="1" ht="16.5" customHeight="1">
      <c r="A9" s="190"/>
      <c r="B9" s="191"/>
      <c r="C9" s="192"/>
      <c r="D9" s="193"/>
      <c r="E9" s="114" t="s">
        <v>870</v>
      </c>
      <c r="F9" s="134"/>
      <c r="G9" s="135"/>
      <c r="H9" s="135"/>
      <c r="I9" s="135"/>
      <c r="J9" s="134"/>
      <c r="K9" s="136" t="str">
        <f>IF(F9&gt;0,I9/F9*100," ")</f>
        <v> </v>
      </c>
      <c r="L9" s="236"/>
      <c r="M9" s="236"/>
      <c r="N9" s="236"/>
      <c r="O9" s="236"/>
      <c r="P9" s="236"/>
      <c r="Q9" s="236"/>
      <c r="R9" s="236"/>
    </row>
    <row r="10" spans="1:28" ht="22.5">
      <c r="A10" s="194"/>
      <c r="B10" s="195"/>
      <c r="C10" s="196" t="s">
        <v>395</v>
      </c>
      <c r="D10" s="197" t="s">
        <v>392</v>
      </c>
      <c r="E10" s="84" t="s">
        <v>871</v>
      </c>
      <c r="F10" s="83">
        <f>Druhova!B6</f>
        <v>0</v>
      </c>
      <c r="G10" s="83">
        <f>Druhova!C6</f>
        <v>0</v>
      </c>
      <c r="H10" s="83">
        <f>Druhova!D6</f>
        <v>0</v>
      </c>
      <c r="I10" s="83">
        <f>Druhova!E6</f>
        <v>0</v>
      </c>
      <c r="J10" s="83">
        <f>Druhova!F6</f>
        <v>0</v>
      </c>
      <c r="K10" s="111">
        <f>Druhova!G6</f>
        <v>0</v>
      </c>
      <c r="L10" s="235"/>
      <c r="M10" s="235"/>
      <c r="N10" s="235"/>
      <c r="O10" s="235"/>
      <c r="P10" s="23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2.5" customHeight="1">
      <c r="A11" s="194"/>
      <c r="B11" s="195"/>
      <c r="C11" s="196"/>
      <c r="D11" s="198">
        <v>1111</v>
      </c>
      <c r="E11" s="84" t="s">
        <v>467</v>
      </c>
      <c r="F11" s="83">
        <f>Druhova!B7</f>
        <v>0</v>
      </c>
      <c r="G11" s="83">
        <f>Druhova!C7</f>
        <v>0</v>
      </c>
      <c r="H11" s="83">
        <f>Druhova!D7</f>
        <v>0</v>
      </c>
      <c r="I11" s="83">
        <f>Druhova!E7</f>
        <v>0</v>
      </c>
      <c r="J11" s="83">
        <f>Druhova!F7</f>
        <v>0</v>
      </c>
      <c r="K11" s="111">
        <f>Druhova!G7</f>
        <v>0</v>
      </c>
      <c r="L11" s="235"/>
      <c r="M11" s="235"/>
      <c r="N11" s="235"/>
      <c r="O11" s="235"/>
      <c r="P11" s="235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2.5" customHeight="1">
      <c r="A12" s="194"/>
      <c r="B12" s="195"/>
      <c r="C12" s="196"/>
      <c r="D12" s="198">
        <v>1112</v>
      </c>
      <c r="E12" s="84" t="s">
        <v>794</v>
      </c>
      <c r="F12" s="83">
        <f>Druhova!B8</f>
        <v>0</v>
      </c>
      <c r="G12" s="83">
        <f>Druhova!C8</f>
        <v>0</v>
      </c>
      <c r="H12" s="83">
        <f>Druhova!D8</f>
        <v>0</v>
      </c>
      <c r="I12" s="83">
        <f>Druhova!E8</f>
        <v>0</v>
      </c>
      <c r="J12" s="83">
        <f>Druhova!F8</f>
        <v>0</v>
      </c>
      <c r="K12" s="111">
        <f>Druhova!G8</f>
        <v>0</v>
      </c>
      <c r="L12" s="235"/>
      <c r="M12" s="235"/>
      <c r="N12" s="235"/>
      <c r="O12" s="235"/>
      <c r="P12" s="235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2.5" customHeight="1">
      <c r="A13" s="194"/>
      <c r="B13" s="195"/>
      <c r="C13" s="196"/>
      <c r="D13" s="198">
        <v>1113</v>
      </c>
      <c r="E13" s="84" t="s">
        <v>460</v>
      </c>
      <c r="F13" s="83">
        <f>Druhova!B9</f>
        <v>0</v>
      </c>
      <c r="G13" s="83">
        <f>Druhova!C9</f>
        <v>0</v>
      </c>
      <c r="H13" s="83">
        <f>Druhova!D9</f>
        <v>0</v>
      </c>
      <c r="I13" s="83">
        <f>Druhova!E9</f>
        <v>0</v>
      </c>
      <c r="J13" s="83">
        <f>Druhova!F9</f>
        <v>0</v>
      </c>
      <c r="K13" s="111">
        <f>Druhova!G9</f>
        <v>0</v>
      </c>
      <c r="L13" s="235"/>
      <c r="M13" s="235"/>
      <c r="N13" s="235"/>
      <c r="O13" s="235"/>
      <c r="P13" s="235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2.5">
      <c r="A14" s="194"/>
      <c r="B14" s="196"/>
      <c r="C14" s="196" t="s">
        <v>385</v>
      </c>
      <c r="D14" s="197" t="s">
        <v>392</v>
      </c>
      <c r="E14" s="84" t="s">
        <v>872</v>
      </c>
      <c r="F14" s="83">
        <f>Druhova!B10</f>
        <v>0</v>
      </c>
      <c r="G14" s="83">
        <f>Druhova!C10</f>
        <v>0</v>
      </c>
      <c r="H14" s="83">
        <f>Druhova!D10</f>
        <v>0</v>
      </c>
      <c r="I14" s="83">
        <f>Druhova!E10</f>
        <v>0</v>
      </c>
      <c r="J14" s="83">
        <f>Druhova!F10</f>
        <v>0</v>
      </c>
      <c r="K14" s="111">
        <f>Druhova!G10</f>
        <v>0</v>
      </c>
      <c r="L14" s="235"/>
      <c r="M14" s="235"/>
      <c r="N14" s="235"/>
      <c r="O14" s="235"/>
      <c r="P14" s="235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8" s="28" customFormat="1" ht="33.75">
      <c r="A15" s="115"/>
      <c r="B15" s="199" t="s">
        <v>396</v>
      </c>
      <c r="C15" s="200"/>
      <c r="D15" s="201"/>
      <c r="E15" s="110" t="s">
        <v>389</v>
      </c>
      <c r="F15" s="150">
        <f>Druhova!B11</f>
        <v>0</v>
      </c>
      <c r="G15" s="150">
        <f>Druhova!C11</f>
        <v>0</v>
      </c>
      <c r="H15" s="150">
        <f>Druhova!D11</f>
        <v>0</v>
      </c>
      <c r="I15" s="150">
        <f>Druhova!E11</f>
        <v>0</v>
      </c>
      <c r="J15" s="150">
        <f>Druhova!F11</f>
        <v>0</v>
      </c>
      <c r="K15" s="151">
        <f>Druhova!G11</f>
        <v>0</v>
      </c>
      <c r="L15" s="236"/>
      <c r="M15" s="236"/>
      <c r="N15" s="236"/>
      <c r="O15" s="236"/>
      <c r="P15" s="236"/>
      <c r="Q15" s="236"/>
      <c r="R15" s="236"/>
    </row>
    <row r="16" spans="1:28" ht="22.5">
      <c r="A16" s="194"/>
      <c r="B16" s="196"/>
      <c r="C16" s="196" t="s">
        <v>397</v>
      </c>
      <c r="D16" s="197" t="s">
        <v>392</v>
      </c>
      <c r="E16" s="84" t="s">
        <v>795</v>
      </c>
      <c r="F16" s="83">
        <f>Druhova!B12</f>
        <v>0</v>
      </c>
      <c r="G16" s="83">
        <f>Druhova!C12</f>
        <v>0</v>
      </c>
      <c r="H16" s="83">
        <f>Druhova!D12</f>
        <v>0</v>
      </c>
      <c r="I16" s="83">
        <f>Druhova!E12</f>
        <v>0</v>
      </c>
      <c r="J16" s="83">
        <f>Druhova!F12</f>
        <v>0</v>
      </c>
      <c r="K16" s="111">
        <f>Druhova!G12</f>
        <v>0</v>
      </c>
      <c r="L16" s="235"/>
      <c r="M16" s="235"/>
      <c r="N16" s="235"/>
      <c r="O16" s="235"/>
      <c r="P16" s="235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6.5" customHeight="1">
      <c r="A17" s="194"/>
      <c r="B17" s="195"/>
      <c r="C17" s="196"/>
      <c r="D17" s="198">
        <v>1211</v>
      </c>
      <c r="E17" s="84" t="s">
        <v>432</v>
      </c>
      <c r="F17" s="83">
        <f>Druhova!B13</f>
        <v>0</v>
      </c>
      <c r="G17" s="83">
        <f>Druhova!C13</f>
        <v>0</v>
      </c>
      <c r="H17" s="83">
        <f>Druhova!D13</f>
        <v>0</v>
      </c>
      <c r="I17" s="83">
        <f>Druhova!E13</f>
        <v>0</v>
      </c>
      <c r="J17" s="83">
        <f>Druhova!F13</f>
        <v>0</v>
      </c>
      <c r="K17" s="111">
        <f>Druhova!G13</f>
        <v>0</v>
      </c>
      <c r="L17" s="235"/>
      <c r="M17" s="235"/>
      <c r="N17" s="235"/>
      <c r="O17" s="235"/>
      <c r="P17" s="235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6.5" customHeight="1">
      <c r="A18" s="194"/>
      <c r="B18" s="195"/>
      <c r="C18" s="241" t="s">
        <v>836</v>
      </c>
      <c r="D18" s="198"/>
      <c r="E18" s="84" t="s">
        <v>796</v>
      </c>
      <c r="F18" s="83">
        <f>Druhova!B14</f>
        <v>0</v>
      </c>
      <c r="G18" s="83">
        <f>Druhova!C14</f>
        <v>0</v>
      </c>
      <c r="H18" s="83">
        <f>Druhova!D14</f>
        <v>0</v>
      </c>
      <c r="I18" s="83">
        <f>Druhova!E14</f>
        <v>0</v>
      </c>
      <c r="J18" s="83">
        <f>Druhova!F14</f>
        <v>0</v>
      </c>
      <c r="K18" s="111">
        <f>Druhova!G14</f>
        <v>0</v>
      </c>
      <c r="L18" s="235"/>
      <c r="M18" s="235"/>
      <c r="N18" s="235"/>
      <c r="O18" s="235"/>
      <c r="P18" s="235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6.5" customHeight="1">
      <c r="A19" s="115"/>
      <c r="B19" s="116" t="s">
        <v>398</v>
      </c>
      <c r="C19" s="200"/>
      <c r="D19" s="201"/>
      <c r="E19" s="132" t="s">
        <v>797</v>
      </c>
      <c r="F19" s="83">
        <f>Druhova!B15</f>
        <v>0</v>
      </c>
      <c r="G19" s="83">
        <f>Druhova!C15</f>
        <v>0</v>
      </c>
      <c r="H19" s="83">
        <f>Druhova!D15</f>
        <v>0</v>
      </c>
      <c r="I19" s="83">
        <f>Druhova!E15</f>
        <v>0</v>
      </c>
      <c r="J19" s="83">
        <f>Druhova!F15</f>
        <v>0</v>
      </c>
      <c r="K19" s="111">
        <f>Druhova!G15</f>
        <v>0</v>
      </c>
      <c r="L19" s="235"/>
      <c r="M19" s="235"/>
      <c r="N19" s="235"/>
      <c r="O19" s="235"/>
      <c r="P19" s="23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194"/>
      <c r="B20" s="195"/>
      <c r="C20" s="196">
        <v>132</v>
      </c>
      <c r="D20" s="198"/>
      <c r="E20" s="84" t="s">
        <v>0</v>
      </c>
      <c r="F20" s="83">
        <f>Druhova!B16</f>
        <v>0</v>
      </c>
      <c r="G20" s="83">
        <f>Druhova!C16</f>
        <v>0</v>
      </c>
      <c r="H20" s="83">
        <f>Druhova!D16</f>
        <v>0</v>
      </c>
      <c r="I20" s="83">
        <f>Druhova!E16</f>
        <v>0</v>
      </c>
      <c r="J20" s="83">
        <f>Druhova!F16</f>
        <v>0</v>
      </c>
      <c r="K20" s="111">
        <f>Druhova!G16</f>
        <v>0</v>
      </c>
      <c r="L20" s="235"/>
      <c r="M20" s="235"/>
      <c r="N20" s="235"/>
      <c r="O20" s="235"/>
      <c r="P20" s="235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194"/>
      <c r="B21" s="195"/>
      <c r="C21" s="196">
        <v>133</v>
      </c>
      <c r="D21" s="198"/>
      <c r="E21" s="84" t="s">
        <v>798</v>
      </c>
      <c r="F21" s="83">
        <f>Druhova!B17</f>
        <v>0</v>
      </c>
      <c r="G21" s="83">
        <f>Druhova!C17</f>
        <v>0</v>
      </c>
      <c r="H21" s="83">
        <f>Druhova!D17</f>
        <v>0</v>
      </c>
      <c r="I21" s="83">
        <f>Druhova!E17</f>
        <v>0</v>
      </c>
      <c r="J21" s="83">
        <f>Druhova!F17</f>
        <v>0</v>
      </c>
      <c r="K21" s="111">
        <f>Druhova!G17</f>
        <v>0</v>
      </c>
      <c r="L21" s="235"/>
      <c r="M21" s="235"/>
      <c r="N21" s="235"/>
      <c r="O21" s="235"/>
      <c r="P21" s="235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194"/>
      <c r="B22" s="195"/>
      <c r="C22" s="196">
        <v>134</v>
      </c>
      <c r="D22" s="198"/>
      <c r="E22" s="84" t="s">
        <v>799</v>
      </c>
      <c r="F22" s="83">
        <f>Druhova!B18</f>
        <v>0</v>
      </c>
      <c r="G22" s="83">
        <f>Druhova!C18</f>
        <v>0</v>
      </c>
      <c r="H22" s="83">
        <f>Druhova!D18</f>
        <v>0</v>
      </c>
      <c r="I22" s="83">
        <f>Druhova!E18</f>
        <v>0</v>
      </c>
      <c r="J22" s="83">
        <f>Druhova!F18</f>
        <v>0</v>
      </c>
      <c r="K22" s="111">
        <f>Druhova!G18</f>
        <v>0</v>
      </c>
      <c r="L22" s="235"/>
      <c r="M22" s="235"/>
      <c r="N22" s="235"/>
      <c r="O22" s="235"/>
      <c r="P22" s="235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194"/>
      <c r="B23" s="195"/>
      <c r="C23" s="196">
        <v>135</v>
      </c>
      <c r="D23" s="198"/>
      <c r="E23" s="84" t="s">
        <v>800</v>
      </c>
      <c r="F23" s="83">
        <f>Druhova!B19</f>
        <v>0</v>
      </c>
      <c r="G23" s="83">
        <f>Druhova!C19</f>
        <v>0</v>
      </c>
      <c r="H23" s="83">
        <f>Druhova!D19</f>
        <v>0</v>
      </c>
      <c r="I23" s="83">
        <f>Druhova!E19</f>
        <v>0</v>
      </c>
      <c r="J23" s="83">
        <f>Druhova!F19</f>
        <v>0</v>
      </c>
      <c r="K23" s="111">
        <f>Druhova!G19</f>
        <v>0</v>
      </c>
      <c r="L23" s="235"/>
      <c r="M23" s="235"/>
      <c r="N23" s="235"/>
      <c r="O23" s="235"/>
      <c r="P23" s="235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94"/>
      <c r="B24" s="195"/>
      <c r="C24" s="196">
        <v>136</v>
      </c>
      <c r="D24" s="198"/>
      <c r="E24" s="84" t="s">
        <v>434</v>
      </c>
      <c r="F24" s="83">
        <f>Druhova!B20</f>
        <v>1494522.03</v>
      </c>
      <c r="G24" s="83">
        <f>Druhova!C20</f>
        <v>1470034</v>
      </c>
      <c r="H24" s="83">
        <f>Druhova!D20</f>
        <v>1470034</v>
      </c>
      <c r="I24" s="83">
        <f>Druhova!E20</f>
        <v>1383568.19405</v>
      </c>
      <c r="J24" s="83">
        <f>Druhova!F20</f>
        <v>94.118108428</v>
      </c>
      <c r="K24" s="111">
        <f>Druhova!G20</f>
        <v>92.575965177</v>
      </c>
      <c r="L24" s="235"/>
      <c r="M24" s="235"/>
      <c r="N24" s="235"/>
      <c r="O24" s="235"/>
      <c r="P24" s="235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18" s="28" customFormat="1" ht="17.25" customHeight="1">
      <c r="A25" s="115"/>
      <c r="B25" s="116">
        <v>13</v>
      </c>
      <c r="C25" s="200"/>
      <c r="D25" s="201"/>
      <c r="E25" s="110" t="s">
        <v>435</v>
      </c>
      <c r="F25" s="150">
        <f>Druhova!B21</f>
        <v>1494522.03</v>
      </c>
      <c r="G25" s="150">
        <f>Druhova!C21</f>
        <v>1470034</v>
      </c>
      <c r="H25" s="150">
        <f>Druhova!D21</f>
        <v>1470034</v>
      </c>
      <c r="I25" s="150">
        <f>Druhova!E21</f>
        <v>1383568.19405</v>
      </c>
      <c r="J25" s="150">
        <f>Druhova!F21</f>
        <v>94.118108428</v>
      </c>
      <c r="K25" s="151">
        <f>Druhova!G21</f>
        <v>92.575965177</v>
      </c>
      <c r="L25" s="236"/>
      <c r="M25" s="236"/>
      <c r="N25" s="236"/>
      <c r="O25" s="236"/>
      <c r="P25" s="236"/>
      <c r="Q25" s="236"/>
      <c r="R25" s="236"/>
    </row>
    <row r="26" spans="1:28" ht="22.5">
      <c r="A26" s="194"/>
      <c r="B26" s="195"/>
      <c r="C26" s="196" t="s">
        <v>426</v>
      </c>
      <c r="D26" s="198" t="s">
        <v>392</v>
      </c>
      <c r="E26" s="84" t="s">
        <v>436</v>
      </c>
      <c r="F26" s="83">
        <f>Druhova!B22</f>
        <v>0</v>
      </c>
      <c r="G26" s="83">
        <f>Druhova!C22</f>
        <v>0</v>
      </c>
      <c r="H26" s="83">
        <f>Druhova!D22</f>
        <v>0</v>
      </c>
      <c r="I26" s="83">
        <f>Druhova!E22</f>
        <v>0</v>
      </c>
      <c r="J26" s="83">
        <f>Druhova!F22</f>
        <v>0</v>
      </c>
      <c r="K26" s="111">
        <f>Druhova!G22</f>
        <v>0</v>
      </c>
      <c r="L26" s="235"/>
      <c r="M26" s="235"/>
      <c r="N26" s="235"/>
      <c r="O26" s="235"/>
      <c r="P26" s="235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194"/>
      <c r="B27" s="195"/>
      <c r="C27" s="196"/>
      <c r="D27" s="198">
        <v>1401</v>
      </c>
      <c r="E27" s="84" t="s">
        <v>414</v>
      </c>
      <c r="F27" s="83">
        <f>Druhova!B23</f>
        <v>0</v>
      </c>
      <c r="G27" s="83">
        <f>Druhova!C23</f>
        <v>0</v>
      </c>
      <c r="H27" s="83">
        <f>Druhova!D23</f>
        <v>0</v>
      </c>
      <c r="I27" s="83">
        <f>Druhova!E23</f>
        <v>0</v>
      </c>
      <c r="J27" s="83">
        <f>Druhova!F23</f>
        <v>0</v>
      </c>
      <c r="K27" s="111">
        <f>Druhova!G23</f>
        <v>0</v>
      </c>
      <c r="L27" s="235"/>
      <c r="M27" s="235"/>
      <c r="N27" s="235"/>
      <c r="O27" s="235"/>
      <c r="P27" s="235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18" s="28" customFormat="1" ht="12.75">
      <c r="A28" s="194"/>
      <c r="B28" s="195"/>
      <c r="C28" s="196"/>
      <c r="D28" s="198">
        <v>1402</v>
      </c>
      <c r="E28" s="84" t="s">
        <v>517</v>
      </c>
      <c r="F28" s="83">
        <f>Druhova!B24</f>
        <v>0</v>
      </c>
      <c r="G28" s="83">
        <f>Druhova!C24</f>
        <v>0</v>
      </c>
      <c r="H28" s="83">
        <f>Druhova!D24</f>
        <v>0</v>
      </c>
      <c r="I28" s="83">
        <f>Druhova!E24</f>
        <v>0</v>
      </c>
      <c r="J28" s="83">
        <f>Druhova!F24</f>
        <v>0</v>
      </c>
      <c r="K28" s="111">
        <f>Druhova!G24</f>
        <v>0</v>
      </c>
      <c r="L28" s="236"/>
      <c r="M28" s="236"/>
      <c r="N28" s="236"/>
      <c r="O28" s="236"/>
      <c r="P28" s="236"/>
      <c r="Q28" s="236"/>
      <c r="R28" s="236"/>
    </row>
    <row r="29" spans="1:28" ht="17.25" customHeight="1">
      <c r="A29" s="115"/>
      <c r="B29" s="116" t="s">
        <v>428</v>
      </c>
      <c r="C29" s="200"/>
      <c r="D29" s="201"/>
      <c r="E29" s="110" t="s">
        <v>436</v>
      </c>
      <c r="F29" s="150">
        <f>Druhova!B25</f>
        <v>0</v>
      </c>
      <c r="G29" s="150">
        <f>Druhova!C25</f>
        <v>0</v>
      </c>
      <c r="H29" s="150">
        <f>Druhova!D25</f>
        <v>0</v>
      </c>
      <c r="I29" s="150">
        <f>Druhova!E25</f>
        <v>0</v>
      </c>
      <c r="J29" s="150">
        <f>Druhova!F25</f>
        <v>0</v>
      </c>
      <c r="K29" s="151">
        <f>Druhova!G25</f>
        <v>0</v>
      </c>
      <c r="L29" s="235"/>
      <c r="M29" s="235"/>
      <c r="N29" s="235"/>
      <c r="O29" s="235"/>
      <c r="P29" s="235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194"/>
      <c r="B30" s="195"/>
      <c r="C30" s="196">
        <v>151</v>
      </c>
      <c r="D30" s="198"/>
      <c r="E30" s="84" t="s">
        <v>1</v>
      </c>
      <c r="F30" s="83">
        <f>Druhova!B26</f>
        <v>0</v>
      </c>
      <c r="G30" s="83">
        <f>Druhova!C26</f>
        <v>0</v>
      </c>
      <c r="H30" s="83">
        <f>Druhova!D26</f>
        <v>0</v>
      </c>
      <c r="I30" s="83">
        <f>Druhova!E26</f>
        <v>0</v>
      </c>
      <c r="J30" s="83">
        <f>Druhova!F26</f>
        <v>0</v>
      </c>
      <c r="K30" s="111">
        <f>Druhova!G26</f>
        <v>0</v>
      </c>
      <c r="L30" s="235"/>
      <c r="M30" s="235"/>
      <c r="N30" s="235"/>
      <c r="O30" s="235"/>
      <c r="P30" s="235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194"/>
      <c r="B31" s="195"/>
      <c r="C31" s="196" t="s">
        <v>427</v>
      </c>
      <c r="D31" s="198" t="s">
        <v>392</v>
      </c>
      <c r="E31" s="84" t="s">
        <v>2</v>
      </c>
      <c r="F31" s="83">
        <f>Druhova!B27</f>
        <v>0</v>
      </c>
      <c r="G31" s="83">
        <f>Druhova!C27</f>
        <v>0</v>
      </c>
      <c r="H31" s="83">
        <f>Druhova!D27</f>
        <v>0</v>
      </c>
      <c r="I31" s="83">
        <f>Druhova!E27</f>
        <v>0</v>
      </c>
      <c r="J31" s="83">
        <f>Druhova!F27</f>
        <v>0</v>
      </c>
      <c r="K31" s="111">
        <f>Druhova!G27</f>
        <v>0</v>
      </c>
      <c r="L31" s="235"/>
      <c r="M31" s="235"/>
      <c r="N31" s="235"/>
      <c r="O31" s="235"/>
      <c r="P31" s="235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18" s="28" customFormat="1" ht="33.75">
      <c r="A32" s="194"/>
      <c r="B32" s="195"/>
      <c r="C32" s="196"/>
      <c r="D32" s="202" t="s">
        <v>3</v>
      </c>
      <c r="E32" s="84" t="s">
        <v>826</v>
      </c>
      <c r="F32" s="83">
        <f>Druhova!B28</f>
        <v>0</v>
      </c>
      <c r="G32" s="83">
        <f>Druhova!C28</f>
        <v>0</v>
      </c>
      <c r="H32" s="83">
        <f>Druhova!D28</f>
        <v>0</v>
      </c>
      <c r="I32" s="83">
        <f>Druhova!E28</f>
        <v>0</v>
      </c>
      <c r="J32" s="83">
        <f>Druhova!F28</f>
        <v>0</v>
      </c>
      <c r="K32" s="111">
        <f>Druhova!G28</f>
        <v>0</v>
      </c>
      <c r="L32" s="236"/>
      <c r="M32" s="236"/>
      <c r="N32" s="236"/>
      <c r="O32" s="236"/>
      <c r="P32" s="236"/>
      <c r="Q32" s="236"/>
      <c r="R32" s="236"/>
    </row>
    <row r="33" spans="1:28" ht="17.25" customHeight="1">
      <c r="A33" s="115"/>
      <c r="B33" s="116" t="s">
        <v>429</v>
      </c>
      <c r="C33" s="200"/>
      <c r="D33" s="201"/>
      <c r="E33" s="110" t="s">
        <v>410</v>
      </c>
      <c r="F33" s="150">
        <f>Druhova!B29</f>
        <v>0</v>
      </c>
      <c r="G33" s="150">
        <f>Druhova!C29</f>
        <v>0</v>
      </c>
      <c r="H33" s="150">
        <f>Druhova!D29</f>
        <v>0</v>
      </c>
      <c r="I33" s="150">
        <f>Druhova!E29</f>
        <v>0</v>
      </c>
      <c r="J33" s="150">
        <f>Druhova!F29</f>
        <v>0</v>
      </c>
      <c r="K33" s="151">
        <f>Druhova!G29</f>
        <v>0</v>
      </c>
      <c r="L33" s="235"/>
      <c r="M33" s="235"/>
      <c r="N33" s="235"/>
      <c r="O33" s="235"/>
      <c r="P33" s="235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2.5">
      <c r="A34" s="194"/>
      <c r="B34" s="195"/>
      <c r="C34" s="196" t="s">
        <v>386</v>
      </c>
      <c r="D34" s="198"/>
      <c r="E34" s="84" t="s">
        <v>801</v>
      </c>
      <c r="F34" s="83">
        <f>Druhova!B30</f>
        <v>589132</v>
      </c>
      <c r="G34" s="83">
        <f>Druhova!C30</f>
        <v>600743</v>
      </c>
      <c r="H34" s="83">
        <f>Druhova!D30</f>
        <v>600743</v>
      </c>
      <c r="I34" s="83">
        <f>Druhova!E30</f>
        <v>541314.218</v>
      </c>
      <c r="J34" s="83">
        <f>Druhova!F30</f>
        <v>90.10745327</v>
      </c>
      <c r="K34" s="111">
        <f>Druhova!G30</f>
        <v>91.883350081</v>
      </c>
      <c r="L34" s="235"/>
      <c r="M34" s="235"/>
      <c r="N34" s="235"/>
      <c r="O34" s="235"/>
      <c r="P34" s="235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33.75">
      <c r="A35" s="194" t="s">
        <v>4</v>
      </c>
      <c r="B35" s="195" t="s">
        <v>588</v>
      </c>
      <c r="C35" s="203" t="s">
        <v>5</v>
      </c>
      <c r="D35" s="242" t="s">
        <v>588</v>
      </c>
      <c r="E35" s="84" t="s">
        <v>459</v>
      </c>
      <c r="F35" s="83">
        <f>Druhova_CAST7!D8</f>
        <v>523675.68</v>
      </c>
      <c r="G35" s="83">
        <f>Druhova_CAST7!E8</f>
        <v>533994</v>
      </c>
      <c r="H35" s="83">
        <f>Druhova_CAST7!F8</f>
        <v>533994</v>
      </c>
      <c r="I35" s="83">
        <f>Druhova_CAST7!G8</f>
        <v>481170.82</v>
      </c>
      <c r="J35" s="83">
        <f>Druhova!F31</f>
        <v>90.107907579</v>
      </c>
      <c r="K35" s="111">
        <f>Druhova!G31</f>
        <v>91.883361855</v>
      </c>
      <c r="L35" s="235"/>
      <c r="M35" s="235"/>
      <c r="N35" s="23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194"/>
      <c r="B36" s="195"/>
      <c r="C36" s="196">
        <v>163</v>
      </c>
      <c r="D36" s="198"/>
      <c r="E36" s="84" t="s">
        <v>802</v>
      </c>
      <c r="F36" s="83">
        <f>Druhova!B32</f>
        <v>0</v>
      </c>
      <c r="G36" s="83">
        <f>Druhova!C32</f>
        <v>0</v>
      </c>
      <c r="H36" s="83">
        <f>Druhova!D32</f>
        <v>0</v>
      </c>
      <c r="I36" s="83">
        <f>Druhova!E32</f>
        <v>0</v>
      </c>
      <c r="J36" s="83">
        <f>Druhova!F32</f>
        <v>0</v>
      </c>
      <c r="K36" s="111">
        <f>Druhova!G32</f>
        <v>0</v>
      </c>
      <c r="L36" s="235"/>
      <c r="M36" s="235"/>
      <c r="N36" s="235"/>
      <c r="O36" s="235"/>
      <c r="P36" s="235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194"/>
      <c r="B37" s="195"/>
      <c r="C37" s="196">
        <v>164</v>
      </c>
      <c r="D37" s="198"/>
      <c r="E37" s="84" t="s">
        <v>547</v>
      </c>
      <c r="F37" s="83">
        <f>Druhova!B33</f>
        <v>0</v>
      </c>
      <c r="G37" s="83">
        <f>Druhova!C33</f>
        <v>0</v>
      </c>
      <c r="H37" s="83">
        <f>Druhova!D33</f>
        <v>0</v>
      </c>
      <c r="I37" s="83">
        <f>Druhova!E33</f>
        <v>0</v>
      </c>
      <c r="J37" s="83">
        <f>Druhova!F33</f>
        <v>0</v>
      </c>
      <c r="K37" s="111">
        <f>Druhova!G33</f>
        <v>0</v>
      </c>
      <c r="L37" s="235"/>
      <c r="M37" s="235"/>
      <c r="N37" s="235"/>
      <c r="O37" s="235"/>
      <c r="P37" s="235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18" s="28" customFormat="1" ht="12.75">
      <c r="A38" s="194"/>
      <c r="B38" s="195"/>
      <c r="C38" s="196">
        <v>169</v>
      </c>
      <c r="D38" s="198"/>
      <c r="E38" s="84" t="s">
        <v>437</v>
      </c>
      <c r="F38" s="83">
        <f>Druhova!B34</f>
        <v>0</v>
      </c>
      <c r="G38" s="83">
        <f>Druhova!C34</f>
        <v>0</v>
      </c>
      <c r="H38" s="83">
        <f>Druhova!D34</f>
        <v>0</v>
      </c>
      <c r="I38" s="83">
        <f>Druhova!E34</f>
        <v>0</v>
      </c>
      <c r="J38" s="83">
        <f>Druhova!F34</f>
        <v>0</v>
      </c>
      <c r="K38" s="111">
        <f>Druhova!G34</f>
        <v>0</v>
      </c>
      <c r="L38" s="236"/>
      <c r="M38" s="236"/>
      <c r="N38" s="236"/>
      <c r="O38" s="236"/>
      <c r="P38" s="236"/>
      <c r="Q38" s="236"/>
      <c r="R38" s="236"/>
    </row>
    <row r="39" spans="1:28" ht="12.75">
      <c r="A39" s="115"/>
      <c r="B39" s="116">
        <v>16</v>
      </c>
      <c r="C39" s="200"/>
      <c r="D39" s="201"/>
      <c r="E39" s="110" t="s">
        <v>122</v>
      </c>
      <c r="F39" s="150">
        <f>Druhova!B35</f>
        <v>589132</v>
      </c>
      <c r="G39" s="150">
        <f>Druhova!C35</f>
        <v>600743</v>
      </c>
      <c r="H39" s="150">
        <f>Druhova!D35</f>
        <v>600743</v>
      </c>
      <c r="I39" s="150">
        <f>Druhova!E35</f>
        <v>541314.218</v>
      </c>
      <c r="J39" s="150">
        <f>Druhova!F35</f>
        <v>90.10745327</v>
      </c>
      <c r="K39" s="151">
        <f>Druhova!G35</f>
        <v>91.883350081</v>
      </c>
      <c r="L39" s="235"/>
      <c r="M39" s="235"/>
      <c r="N39" s="235"/>
      <c r="O39" s="235"/>
      <c r="P39" s="235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18" s="28" customFormat="1" ht="33.75">
      <c r="A40" s="194"/>
      <c r="B40" s="195"/>
      <c r="C40" s="196" t="s">
        <v>406</v>
      </c>
      <c r="D40" s="202" t="s">
        <v>430</v>
      </c>
      <c r="E40" s="84" t="s">
        <v>6</v>
      </c>
      <c r="F40" s="83">
        <f>Druhova!B36</f>
        <v>0</v>
      </c>
      <c r="G40" s="83">
        <f>Druhova!C36</f>
        <v>0</v>
      </c>
      <c r="H40" s="83">
        <f>Druhova!D36</f>
        <v>0</v>
      </c>
      <c r="I40" s="83">
        <f>Druhova!E36</f>
        <v>0</v>
      </c>
      <c r="J40" s="83">
        <f>Druhova!F36</f>
        <v>0</v>
      </c>
      <c r="K40" s="111">
        <f>Druhova!G36</f>
        <v>0</v>
      </c>
      <c r="L40" s="236"/>
      <c r="M40" s="236"/>
      <c r="N40" s="236"/>
      <c r="O40" s="236"/>
      <c r="P40" s="236"/>
      <c r="Q40" s="236"/>
      <c r="R40" s="236"/>
    </row>
    <row r="41" spans="1:18" s="28" customFormat="1" ht="34.5" thickBot="1">
      <c r="A41" s="115"/>
      <c r="B41" s="116">
        <v>17</v>
      </c>
      <c r="C41" s="200"/>
      <c r="D41" s="204" t="s">
        <v>430</v>
      </c>
      <c r="E41" s="110" t="s">
        <v>6</v>
      </c>
      <c r="F41" s="152">
        <f>Druhova!B37</f>
        <v>0</v>
      </c>
      <c r="G41" s="152">
        <f>Druhova!C37</f>
        <v>0</v>
      </c>
      <c r="H41" s="152">
        <f>Druhova!D37</f>
        <v>0</v>
      </c>
      <c r="I41" s="152">
        <f>Druhova!E37</f>
        <v>0</v>
      </c>
      <c r="J41" s="152">
        <f>Druhova!F37</f>
        <v>0</v>
      </c>
      <c r="K41" s="153">
        <f>Druhova!G37</f>
        <v>0</v>
      </c>
      <c r="L41" s="236"/>
      <c r="M41" s="236"/>
      <c r="N41" s="236"/>
      <c r="O41" s="236"/>
      <c r="P41" s="236"/>
      <c r="Q41" s="236"/>
      <c r="R41" s="236"/>
    </row>
    <row r="42" spans="1:18" s="28" customFormat="1" ht="34.5" customHeight="1" thickBot="1">
      <c r="A42" s="137">
        <v>1</v>
      </c>
      <c r="B42" s="143"/>
      <c r="C42" s="205"/>
      <c r="D42" s="206"/>
      <c r="E42" s="72" t="s">
        <v>803</v>
      </c>
      <c r="F42" s="154">
        <f>Druhova!B38</f>
        <v>2083654.03</v>
      </c>
      <c r="G42" s="155">
        <f>Druhova!C38</f>
        <v>2070777</v>
      </c>
      <c r="H42" s="155">
        <f>Druhova!D38</f>
        <v>2070777</v>
      </c>
      <c r="I42" s="155">
        <f>Druhova!E38</f>
        <v>1924882.41205</v>
      </c>
      <c r="J42" s="155">
        <f>Druhova!F38</f>
        <v>92.954596852</v>
      </c>
      <c r="K42" s="156">
        <f>Druhova!G38</f>
        <v>92.380135298</v>
      </c>
      <c r="L42" s="236"/>
      <c r="M42" s="236"/>
      <c r="N42" s="236"/>
      <c r="O42" s="236"/>
      <c r="P42" s="236"/>
      <c r="Q42" s="236"/>
      <c r="R42" s="236"/>
    </row>
    <row r="43" spans="1:28" ht="30" customHeight="1" thickBot="1">
      <c r="A43" s="137"/>
      <c r="B43" s="207" t="s">
        <v>393</v>
      </c>
      <c r="C43" s="205"/>
      <c r="D43" s="208"/>
      <c r="E43" s="29" t="s">
        <v>804</v>
      </c>
      <c r="F43" s="154">
        <f>Druhova!B39</f>
        <v>1494522.03</v>
      </c>
      <c r="G43" s="155">
        <f>Druhova!C39</f>
        <v>1470034</v>
      </c>
      <c r="H43" s="155">
        <f>Druhova!D39</f>
        <v>1470034</v>
      </c>
      <c r="I43" s="155">
        <f>Druhova!E39</f>
        <v>1383568.19405</v>
      </c>
      <c r="J43" s="155">
        <f>Druhova!F39</f>
        <v>94.118108428</v>
      </c>
      <c r="K43" s="156">
        <f>Druhova!G39</f>
        <v>92.575965177</v>
      </c>
      <c r="L43" s="235"/>
      <c r="M43" s="235"/>
      <c r="N43" s="235"/>
      <c r="O43" s="235"/>
      <c r="P43" s="235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" customHeight="1">
      <c r="A44" s="194"/>
      <c r="B44" s="195"/>
      <c r="C44" s="209">
        <v>211</v>
      </c>
      <c r="D44" s="195"/>
      <c r="E44" s="74" t="s">
        <v>7</v>
      </c>
      <c r="F44" s="83">
        <f>Druhova!B40</f>
        <v>55374.95</v>
      </c>
      <c r="G44" s="83">
        <f>Druhova!C40</f>
        <v>56531</v>
      </c>
      <c r="H44" s="83">
        <f>Druhova!D40</f>
        <v>57497</v>
      </c>
      <c r="I44" s="83">
        <f>Druhova!E40</f>
        <v>64870.49041</v>
      </c>
      <c r="J44" s="83">
        <f>Druhova!F40</f>
        <v>112.824130668</v>
      </c>
      <c r="K44" s="111">
        <f>Druhova!G40</f>
        <v>117.147718255</v>
      </c>
      <c r="L44" s="235"/>
      <c r="M44" s="235"/>
      <c r="N44" s="235"/>
      <c r="O44" s="235"/>
      <c r="P44" s="235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6.5" customHeight="1">
      <c r="A45" s="194"/>
      <c r="B45" s="195"/>
      <c r="C45" s="209">
        <v>212</v>
      </c>
      <c r="D45" s="195"/>
      <c r="E45" s="74" t="s">
        <v>8</v>
      </c>
      <c r="F45" s="83">
        <f>Druhova!B41</f>
        <v>1126</v>
      </c>
      <c r="G45" s="83">
        <f>Druhova!C41</f>
        <v>0</v>
      </c>
      <c r="H45" s="83">
        <f>Druhova!D41</f>
        <v>0</v>
      </c>
      <c r="I45" s="83">
        <f>Druhova!E41</f>
        <v>99.12327</v>
      </c>
      <c r="J45" s="83" t="str">
        <f>Druhova!F41</f>
        <v>X</v>
      </c>
      <c r="K45" s="111">
        <f>Druhova!G41</f>
        <v>8.803132327</v>
      </c>
      <c r="L45" s="235"/>
      <c r="M45" s="235"/>
      <c r="N45" s="235"/>
      <c r="O45" s="235"/>
      <c r="P45" s="235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6.5" customHeight="1">
      <c r="A46" s="194"/>
      <c r="B46" s="195"/>
      <c r="C46" s="209"/>
      <c r="D46" s="195">
        <v>2122</v>
      </c>
      <c r="E46" s="74" t="s">
        <v>829</v>
      </c>
      <c r="F46" s="83">
        <f>Druhova!B42</f>
        <v>0</v>
      </c>
      <c r="G46" s="83">
        <f>Druhova!C42</f>
        <v>0</v>
      </c>
      <c r="H46" s="83">
        <f>Druhova!D42</f>
        <v>0</v>
      </c>
      <c r="I46" s="83">
        <f>Druhova!E42</f>
        <v>0</v>
      </c>
      <c r="J46" s="83">
        <f>Druhova!F42</f>
        <v>0</v>
      </c>
      <c r="K46" s="111">
        <f>Druhova!G42</f>
        <v>0</v>
      </c>
      <c r="L46" s="235"/>
      <c r="M46" s="235"/>
      <c r="N46" s="235"/>
      <c r="O46" s="235"/>
      <c r="P46" s="235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6.5" customHeight="1">
      <c r="A47" s="194"/>
      <c r="B47" s="195"/>
      <c r="C47" s="209"/>
      <c r="D47" s="195">
        <v>2123</v>
      </c>
      <c r="E47" s="74" t="s">
        <v>830</v>
      </c>
      <c r="F47" s="83">
        <f>Druhova!B43</f>
        <v>0</v>
      </c>
      <c r="G47" s="83">
        <f>Druhova!C43</f>
        <v>0</v>
      </c>
      <c r="H47" s="83">
        <f>Druhova!D43</f>
        <v>0</v>
      </c>
      <c r="I47" s="83">
        <f>Druhova!E43</f>
        <v>0</v>
      </c>
      <c r="J47" s="83">
        <f>Druhova!F43</f>
        <v>0</v>
      </c>
      <c r="K47" s="111">
        <f>Druhova!G43</f>
        <v>0</v>
      </c>
      <c r="L47" s="235"/>
      <c r="M47" s="235"/>
      <c r="N47" s="235"/>
      <c r="O47" s="235"/>
      <c r="P47" s="235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6.5" customHeight="1">
      <c r="A48" s="194"/>
      <c r="B48" s="195"/>
      <c r="C48" s="209">
        <v>213</v>
      </c>
      <c r="D48" s="195"/>
      <c r="E48" s="74" t="s">
        <v>9</v>
      </c>
      <c r="F48" s="83">
        <f>Druhova!B44</f>
        <v>257912.01</v>
      </c>
      <c r="G48" s="83">
        <f>Druhova!C44</f>
        <v>148242</v>
      </c>
      <c r="H48" s="83">
        <f>Druhova!D44</f>
        <v>117994</v>
      </c>
      <c r="I48" s="83">
        <f>Druhova!E44</f>
        <v>229445.81377</v>
      </c>
      <c r="J48" s="83">
        <f>Druhova!F44</f>
        <v>194.455492457</v>
      </c>
      <c r="K48" s="111">
        <f>Druhova!G44</f>
        <v>88.962826419</v>
      </c>
      <c r="L48" s="235"/>
      <c r="M48" s="235"/>
      <c r="N48" s="235"/>
      <c r="O48" s="235"/>
      <c r="P48" s="235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6.5" customHeight="1">
      <c r="A49" s="194"/>
      <c r="B49" s="195"/>
      <c r="C49" s="209">
        <v>214</v>
      </c>
      <c r="D49" s="195"/>
      <c r="E49" s="74" t="s">
        <v>132</v>
      </c>
      <c r="F49" s="83">
        <f>Druhova!B45</f>
        <v>80372.63</v>
      </c>
      <c r="G49" s="83">
        <f>Druhova!C45</f>
        <v>56220</v>
      </c>
      <c r="H49" s="83">
        <f>Druhova!D45</f>
        <v>56235</v>
      </c>
      <c r="I49" s="83">
        <f>Druhova!E45</f>
        <v>55267.29998</v>
      </c>
      <c r="J49" s="83">
        <f>Druhova!F45</f>
        <v>98.279185525</v>
      </c>
      <c r="K49" s="111">
        <f>Druhova!G45</f>
        <v>68.763831643</v>
      </c>
      <c r="L49" s="235"/>
      <c r="M49" s="235"/>
      <c r="N49" s="235"/>
      <c r="O49" s="235"/>
      <c r="P49" s="235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18" s="28" customFormat="1" ht="16.5" customHeight="1">
      <c r="A50" s="194"/>
      <c r="B50" s="195"/>
      <c r="C50" s="209">
        <v>215</v>
      </c>
      <c r="D50" s="195"/>
      <c r="E50" s="74" t="s">
        <v>805</v>
      </c>
      <c r="F50" s="83">
        <f>Druhova!B46</f>
        <v>0</v>
      </c>
      <c r="G50" s="83">
        <f>Druhova!C46</f>
        <v>0</v>
      </c>
      <c r="H50" s="83">
        <f>Druhova!D46</f>
        <v>0</v>
      </c>
      <c r="I50" s="83">
        <f>Druhova!E46</f>
        <v>0</v>
      </c>
      <c r="J50" s="83">
        <f>Druhova!F46</f>
        <v>0</v>
      </c>
      <c r="K50" s="111">
        <f>Druhova!G46</f>
        <v>0</v>
      </c>
      <c r="L50" s="236"/>
      <c r="M50" s="236"/>
      <c r="N50" s="236"/>
      <c r="O50" s="236"/>
      <c r="P50" s="236"/>
      <c r="Q50" s="236"/>
      <c r="R50" s="236"/>
    </row>
    <row r="51" spans="1:28" ht="23.25" customHeight="1">
      <c r="A51" s="115"/>
      <c r="B51" s="116">
        <v>21</v>
      </c>
      <c r="C51" s="120"/>
      <c r="D51" s="116"/>
      <c r="E51" s="77" t="s">
        <v>806</v>
      </c>
      <c r="F51" s="150">
        <f>Druhova!B47</f>
        <v>394785.59</v>
      </c>
      <c r="G51" s="150">
        <f>Druhova!C47</f>
        <v>260993</v>
      </c>
      <c r="H51" s="150">
        <f>Druhova!D47</f>
        <v>231726</v>
      </c>
      <c r="I51" s="150">
        <f>Druhova!E47</f>
        <v>349682.72743</v>
      </c>
      <c r="J51" s="150">
        <f>Druhova!F47</f>
        <v>150.903535827</v>
      </c>
      <c r="K51" s="151">
        <f>Druhova!G47</f>
        <v>88.575352365</v>
      </c>
      <c r="L51" s="235"/>
      <c r="M51" s="235"/>
      <c r="N51" s="235"/>
      <c r="O51" s="235"/>
      <c r="P51" s="235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194"/>
      <c r="B52" s="195"/>
      <c r="C52" s="209">
        <v>221</v>
      </c>
      <c r="D52" s="195"/>
      <c r="E52" s="74" t="s">
        <v>10</v>
      </c>
      <c r="F52" s="83">
        <f>Druhova!B48</f>
        <v>1423523.5</v>
      </c>
      <c r="G52" s="83">
        <f>Druhova!C48</f>
        <v>880000</v>
      </c>
      <c r="H52" s="83">
        <f>Druhova!D48</f>
        <v>881710</v>
      </c>
      <c r="I52" s="83">
        <f>Druhova!E48</f>
        <v>1208665.1613</v>
      </c>
      <c r="J52" s="83">
        <f>Druhova!F48</f>
        <v>137.081938653</v>
      </c>
      <c r="K52" s="111">
        <f>Druhova!G48</f>
        <v>84.906582947</v>
      </c>
      <c r="L52" s="235"/>
      <c r="M52" s="235"/>
      <c r="N52" s="235"/>
      <c r="O52" s="235"/>
      <c r="P52" s="235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18" s="28" customFormat="1" ht="22.5" customHeight="1">
      <c r="A53" s="194"/>
      <c r="B53" s="195"/>
      <c r="C53" s="209">
        <v>222</v>
      </c>
      <c r="D53" s="195"/>
      <c r="E53" s="74" t="s">
        <v>457</v>
      </c>
      <c r="F53" s="83">
        <f>Druhova!B49</f>
        <v>4901.76</v>
      </c>
      <c r="G53" s="83">
        <f>Druhova!C49</f>
        <v>3888</v>
      </c>
      <c r="H53" s="83">
        <f>Druhova!D49</f>
        <v>3888</v>
      </c>
      <c r="I53" s="83">
        <f>Druhova!E49</f>
        <v>4324.47164</v>
      </c>
      <c r="J53" s="83">
        <f>Druhova!F49</f>
        <v>111.226122428</v>
      </c>
      <c r="K53" s="111">
        <f>Druhova!G49</f>
        <v>88.222835063</v>
      </c>
      <c r="L53" s="236"/>
      <c r="M53" s="236"/>
      <c r="N53" s="236"/>
      <c r="O53" s="236"/>
      <c r="P53" s="236"/>
      <c r="Q53" s="236"/>
      <c r="R53" s="236"/>
    </row>
    <row r="54" spans="1:28" ht="17.25" customHeight="1">
      <c r="A54" s="115">
        <v>5</v>
      </c>
      <c r="B54" s="116">
        <v>22</v>
      </c>
      <c r="C54" s="120"/>
      <c r="D54" s="116"/>
      <c r="E54" s="77" t="s">
        <v>807</v>
      </c>
      <c r="F54" s="150">
        <f>Druhova!B50</f>
        <v>1428425.26</v>
      </c>
      <c r="G54" s="150">
        <f>Druhova!C50</f>
        <v>883888</v>
      </c>
      <c r="H54" s="150">
        <f>Druhova!D50</f>
        <v>885598</v>
      </c>
      <c r="I54" s="150">
        <f>Druhova!E50</f>
        <v>1212989.63294</v>
      </c>
      <c r="J54" s="150">
        <f>Druhova!F50</f>
        <v>136.968425057</v>
      </c>
      <c r="K54" s="151">
        <f>Druhova!G50</f>
        <v>84.917962942</v>
      </c>
      <c r="L54" s="235"/>
      <c r="M54" s="235"/>
      <c r="N54" s="235"/>
      <c r="O54" s="235"/>
      <c r="P54" s="235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24" customHeight="1">
      <c r="A55" s="194"/>
      <c r="B55" s="195"/>
      <c r="C55" s="209">
        <v>231</v>
      </c>
      <c r="D55" s="195"/>
      <c r="E55" s="74" t="s">
        <v>438</v>
      </c>
      <c r="F55" s="83">
        <f>Druhova!B51</f>
        <v>3567.09</v>
      </c>
      <c r="G55" s="83">
        <f>Druhova!C51</f>
        <v>1664</v>
      </c>
      <c r="H55" s="83">
        <f>Druhova!D51</f>
        <v>439</v>
      </c>
      <c r="I55" s="83">
        <f>Druhova!E51</f>
        <v>2853.53023</v>
      </c>
      <c r="J55" s="83">
        <f>Druhova!F51</f>
        <v>650.006886105</v>
      </c>
      <c r="K55" s="111">
        <f>Druhova!G51</f>
        <v>79.996025612</v>
      </c>
      <c r="L55" s="235"/>
      <c r="M55" s="235"/>
      <c r="N55" s="235"/>
      <c r="O55" s="235"/>
      <c r="P55" s="235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194"/>
      <c r="B56" s="195"/>
      <c r="C56" s="209">
        <v>232</v>
      </c>
      <c r="D56" s="195"/>
      <c r="E56" s="74" t="s">
        <v>458</v>
      </c>
      <c r="F56" s="83">
        <f>Druhova!B52</f>
        <v>163447.68</v>
      </c>
      <c r="G56" s="83">
        <f>Druhova!C52</f>
        <v>90038</v>
      </c>
      <c r="H56" s="83">
        <f>Druhova!D52</f>
        <v>39356</v>
      </c>
      <c r="I56" s="83">
        <f>Druhova!E52</f>
        <v>245555.64704</v>
      </c>
      <c r="J56" s="83">
        <f>Druhova!F52</f>
        <v>623.934462445</v>
      </c>
      <c r="K56" s="111">
        <f>Druhova!G52</f>
        <v>150.235015291</v>
      </c>
      <c r="L56" s="235"/>
      <c r="M56" s="235"/>
      <c r="N56" s="235"/>
      <c r="O56" s="235"/>
      <c r="P56" s="235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194"/>
      <c r="B57" s="195"/>
      <c r="C57" s="209">
        <v>234</v>
      </c>
      <c r="D57" s="195"/>
      <c r="E57" s="74" t="s">
        <v>439</v>
      </c>
      <c r="F57" s="83">
        <f>Druhova!B53</f>
        <v>9480.76</v>
      </c>
      <c r="G57" s="83">
        <f>Druhova!C53</f>
        <v>7400</v>
      </c>
      <c r="H57" s="83">
        <f>Druhova!D53</f>
        <v>7400</v>
      </c>
      <c r="I57" s="83">
        <f>Druhova!E53</f>
        <v>8589.903</v>
      </c>
      <c r="J57" s="83">
        <f>Druhova!F53</f>
        <v>116.07977027</v>
      </c>
      <c r="K57" s="111">
        <f>Druhova!G53</f>
        <v>90.603527565</v>
      </c>
      <c r="L57" s="235"/>
      <c r="M57" s="235"/>
      <c r="N57" s="235"/>
      <c r="O57" s="235"/>
      <c r="P57" s="235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194"/>
      <c r="B58" s="195"/>
      <c r="C58" s="209">
        <v>235</v>
      </c>
      <c r="D58" s="195"/>
      <c r="E58" s="74" t="s">
        <v>808</v>
      </c>
      <c r="F58" s="83">
        <f>Druhova!B54</f>
        <v>0</v>
      </c>
      <c r="G58" s="83">
        <f>Druhova!C54</f>
        <v>0</v>
      </c>
      <c r="H58" s="83">
        <f>Druhova!D54</f>
        <v>0</v>
      </c>
      <c r="I58" s="83">
        <f>Druhova!E54</f>
        <v>0</v>
      </c>
      <c r="J58" s="83">
        <f>Druhova!F54</f>
        <v>0</v>
      </c>
      <c r="K58" s="111">
        <f>Druhova!G54</f>
        <v>0</v>
      </c>
      <c r="L58" s="235"/>
      <c r="M58" s="235"/>
      <c r="N58" s="235"/>
      <c r="O58" s="235"/>
      <c r="P58" s="235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18" s="28" customFormat="1" ht="15.75" customHeight="1">
      <c r="A59" s="194"/>
      <c r="B59" s="195"/>
      <c r="C59" s="209">
        <v>236</v>
      </c>
      <c r="D59" s="195"/>
      <c r="E59" s="74" t="s">
        <v>602</v>
      </c>
      <c r="F59" s="83">
        <f>Druhova!B55</f>
        <v>0</v>
      </c>
      <c r="G59" s="83">
        <f>Druhova!C55</f>
        <v>0</v>
      </c>
      <c r="H59" s="83">
        <f>Druhova!D55</f>
        <v>0</v>
      </c>
      <c r="I59" s="83">
        <f>Druhova!E55</f>
        <v>0</v>
      </c>
      <c r="J59" s="83">
        <f>Druhova!F55</f>
        <v>0</v>
      </c>
      <c r="K59" s="111">
        <f>Druhova!G55</f>
        <v>0</v>
      </c>
      <c r="L59" s="236"/>
      <c r="M59" s="236"/>
      <c r="N59" s="236"/>
      <c r="O59" s="236"/>
      <c r="P59" s="236"/>
      <c r="Q59" s="236"/>
      <c r="R59" s="236"/>
    </row>
    <row r="60" spans="1:28" ht="23.25" customHeight="1">
      <c r="A60" s="115"/>
      <c r="B60" s="116">
        <v>23</v>
      </c>
      <c r="C60" s="120"/>
      <c r="D60" s="116"/>
      <c r="E60" s="77" t="s">
        <v>11</v>
      </c>
      <c r="F60" s="150">
        <f>Druhova!B56</f>
        <v>176495.53</v>
      </c>
      <c r="G60" s="150">
        <f>Druhova!C56</f>
        <v>99102</v>
      </c>
      <c r="H60" s="150">
        <f>Druhova!D56</f>
        <v>47195</v>
      </c>
      <c r="I60" s="150">
        <f>Druhova!E56</f>
        <v>256999.08027</v>
      </c>
      <c r="J60" s="150">
        <f>Druhova!F56</f>
        <v>544.547261935</v>
      </c>
      <c r="K60" s="151">
        <f>Druhova!G56</f>
        <v>145.612231806</v>
      </c>
      <c r="L60" s="235"/>
      <c r="M60" s="235"/>
      <c r="N60" s="235"/>
      <c r="O60" s="235"/>
      <c r="P60" s="235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22.5">
      <c r="A61" s="194"/>
      <c r="B61" s="195"/>
      <c r="C61" s="209">
        <v>241</v>
      </c>
      <c r="D61" s="195"/>
      <c r="E61" s="74" t="s">
        <v>518</v>
      </c>
      <c r="F61" s="83">
        <f>Druhova!B57</f>
        <v>758506.71</v>
      </c>
      <c r="G61" s="83">
        <f>Druhova!C57</f>
        <v>338766</v>
      </c>
      <c r="H61" s="83">
        <f>Druhova!D57</f>
        <v>338766</v>
      </c>
      <c r="I61" s="83">
        <f>Druhova!E57</f>
        <v>513440.80285</v>
      </c>
      <c r="J61" s="83">
        <f>Druhova!F57</f>
        <v>151.562082042</v>
      </c>
      <c r="K61" s="111">
        <f>Druhova!G57</f>
        <v>67.691003399</v>
      </c>
      <c r="L61" s="235"/>
      <c r="M61" s="235"/>
      <c r="N61" s="235"/>
      <c r="O61" s="235"/>
      <c r="P61" s="235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22.5" customHeight="1">
      <c r="A62" s="194"/>
      <c r="B62" s="195"/>
      <c r="C62" s="209">
        <v>242</v>
      </c>
      <c r="D62" s="195"/>
      <c r="E62" s="74" t="s">
        <v>809</v>
      </c>
      <c r="F62" s="83">
        <f>Druhova!B58</f>
        <v>0</v>
      </c>
      <c r="G62" s="83">
        <f>Druhova!C58</f>
        <v>0</v>
      </c>
      <c r="H62" s="83">
        <f>Druhova!D58</f>
        <v>0</v>
      </c>
      <c r="I62" s="83">
        <f>Druhova!E58</f>
        <v>0</v>
      </c>
      <c r="J62" s="83">
        <f>Druhova!F58</f>
        <v>0</v>
      </c>
      <c r="K62" s="111">
        <f>Druhova!G58</f>
        <v>0</v>
      </c>
      <c r="L62" s="235"/>
      <c r="M62" s="235"/>
      <c r="N62" s="235"/>
      <c r="O62" s="235"/>
      <c r="P62" s="235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22.5" customHeight="1">
      <c r="A63" s="194"/>
      <c r="B63" s="195"/>
      <c r="C63" s="209">
        <v>243</v>
      </c>
      <c r="D63" s="195"/>
      <c r="E63" s="74" t="s">
        <v>810</v>
      </c>
      <c r="F63" s="83">
        <f>Druhova!B59</f>
        <v>0</v>
      </c>
      <c r="G63" s="83">
        <f>Druhova!C59</f>
        <v>0</v>
      </c>
      <c r="H63" s="83">
        <f>Druhova!D59</f>
        <v>0</v>
      </c>
      <c r="I63" s="83">
        <f>Druhova!E59</f>
        <v>0</v>
      </c>
      <c r="J63" s="83">
        <f>Druhova!F59</f>
        <v>0</v>
      </c>
      <c r="K63" s="111">
        <f>Druhova!G59</f>
        <v>0</v>
      </c>
      <c r="L63" s="235"/>
      <c r="M63" s="235"/>
      <c r="N63" s="235"/>
      <c r="O63" s="235"/>
      <c r="P63" s="235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22.5" customHeight="1">
      <c r="A64" s="194"/>
      <c r="B64" s="195"/>
      <c r="C64" s="209">
        <v>244</v>
      </c>
      <c r="D64" s="195"/>
      <c r="E64" s="74" t="s">
        <v>586</v>
      </c>
      <c r="F64" s="83">
        <f>Druhova!B60</f>
        <v>250</v>
      </c>
      <c r="G64" s="83">
        <f>Druhova!C60</f>
        <v>0</v>
      </c>
      <c r="H64" s="83">
        <f>Druhova!D60</f>
        <v>0</v>
      </c>
      <c r="I64" s="83">
        <f>Druhova!E60</f>
        <v>0</v>
      </c>
      <c r="J64" s="83">
        <f>Druhova!F60</f>
        <v>0</v>
      </c>
      <c r="K64" s="111">
        <f>Druhova!G60</f>
        <v>0</v>
      </c>
      <c r="L64" s="235"/>
      <c r="M64" s="235"/>
      <c r="N64" s="235"/>
      <c r="O64" s="235"/>
      <c r="P64" s="235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22.5" customHeight="1">
      <c r="A65" s="194"/>
      <c r="B65" s="195"/>
      <c r="C65" s="209">
        <v>245</v>
      </c>
      <c r="D65" s="195"/>
      <c r="E65" s="74" t="s">
        <v>811</v>
      </c>
      <c r="F65" s="83">
        <f>Druhova!B61</f>
        <v>0</v>
      </c>
      <c r="G65" s="83">
        <f>Druhova!C61</f>
        <v>0</v>
      </c>
      <c r="H65" s="83">
        <f>Druhova!D61</f>
        <v>0</v>
      </c>
      <c r="I65" s="83">
        <f>Druhova!E61</f>
        <v>0</v>
      </c>
      <c r="J65" s="83">
        <f>Druhova!F61</f>
        <v>0</v>
      </c>
      <c r="K65" s="111">
        <f>Druhova!G61</f>
        <v>0</v>
      </c>
      <c r="L65" s="235"/>
      <c r="M65" s="235"/>
      <c r="N65" s="235"/>
      <c r="O65" s="235"/>
      <c r="P65" s="235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194"/>
      <c r="B66" s="195"/>
      <c r="C66" s="209">
        <v>246</v>
      </c>
      <c r="D66" s="195"/>
      <c r="E66" s="74" t="s">
        <v>440</v>
      </c>
      <c r="F66" s="83">
        <f>Druhova!B62</f>
        <v>0</v>
      </c>
      <c r="G66" s="83">
        <f>Druhova!C62</f>
        <v>0</v>
      </c>
      <c r="H66" s="83">
        <f>Druhova!D62</f>
        <v>0</v>
      </c>
      <c r="I66" s="83">
        <f>Druhova!E62</f>
        <v>0</v>
      </c>
      <c r="J66" s="83">
        <f>Druhova!F62</f>
        <v>0</v>
      </c>
      <c r="K66" s="111">
        <f>Druhova!G62</f>
        <v>0</v>
      </c>
      <c r="L66" s="235"/>
      <c r="M66" s="235"/>
      <c r="N66" s="235"/>
      <c r="O66" s="235"/>
      <c r="P66" s="235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194"/>
      <c r="B67" s="195"/>
      <c r="C67" s="209">
        <v>247</v>
      </c>
      <c r="D67" s="195"/>
      <c r="E67" s="74" t="s">
        <v>812</v>
      </c>
      <c r="F67" s="83">
        <f>Druhova!B63</f>
        <v>0</v>
      </c>
      <c r="G67" s="83">
        <f>Druhova!C63</f>
        <v>0</v>
      </c>
      <c r="H67" s="83">
        <f>Druhova!D63</f>
        <v>0</v>
      </c>
      <c r="I67" s="83">
        <f>Druhova!E63</f>
        <v>0</v>
      </c>
      <c r="J67" s="83">
        <f>Druhova!F63</f>
        <v>0</v>
      </c>
      <c r="K67" s="111">
        <f>Druhova!G63</f>
        <v>0</v>
      </c>
      <c r="L67" s="235"/>
      <c r="M67" s="235"/>
      <c r="N67" s="235"/>
      <c r="O67" s="235"/>
      <c r="P67" s="235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18" s="28" customFormat="1" ht="12.75">
      <c r="A68" s="194"/>
      <c r="B68" s="195"/>
      <c r="C68" s="209">
        <v>248</v>
      </c>
      <c r="D68" s="195"/>
      <c r="E68" s="74" t="s">
        <v>519</v>
      </c>
      <c r="F68" s="83">
        <f>Druhova!B64</f>
        <v>0</v>
      </c>
      <c r="G68" s="83">
        <f>Druhova!C64</f>
        <v>0</v>
      </c>
      <c r="H68" s="83">
        <f>Druhova!D64</f>
        <v>0</v>
      </c>
      <c r="I68" s="83">
        <f>Druhova!E64</f>
        <v>0</v>
      </c>
      <c r="J68" s="83">
        <f>Druhova!F64</f>
        <v>0</v>
      </c>
      <c r="K68" s="111">
        <f>Druhova!G64</f>
        <v>0</v>
      </c>
      <c r="L68" s="236"/>
      <c r="M68" s="236"/>
      <c r="N68" s="236"/>
      <c r="O68" s="236"/>
      <c r="P68" s="236"/>
      <c r="Q68" s="236"/>
      <c r="R68" s="236"/>
    </row>
    <row r="69" spans="1:18" s="28" customFormat="1" ht="17.25" customHeight="1" thickBot="1">
      <c r="A69" s="115"/>
      <c r="B69" s="116">
        <v>24</v>
      </c>
      <c r="C69" s="120"/>
      <c r="D69" s="116"/>
      <c r="E69" s="77" t="s">
        <v>455</v>
      </c>
      <c r="F69" s="152">
        <f>Druhova!B65</f>
        <v>758756.71</v>
      </c>
      <c r="G69" s="152">
        <f>Druhova!C65</f>
        <v>338766</v>
      </c>
      <c r="H69" s="152">
        <f>Druhova!D65</f>
        <v>338766</v>
      </c>
      <c r="I69" s="152">
        <f>Druhova!E65</f>
        <v>513440.80285</v>
      </c>
      <c r="J69" s="152">
        <f>Druhova!F65</f>
        <v>151.562082042</v>
      </c>
      <c r="K69" s="153">
        <f>Druhova!G65</f>
        <v>67.668700136</v>
      </c>
      <c r="L69" s="236"/>
      <c r="M69" s="236"/>
      <c r="N69" s="236"/>
      <c r="O69" s="236"/>
      <c r="P69" s="236"/>
      <c r="Q69" s="236"/>
      <c r="R69" s="236"/>
    </row>
    <row r="70" spans="1:18" s="28" customFormat="1" ht="24.75" customHeight="1" thickBot="1">
      <c r="A70" s="137">
        <v>2</v>
      </c>
      <c r="B70" s="143"/>
      <c r="C70" s="205"/>
      <c r="D70" s="210"/>
      <c r="E70" s="72" t="s">
        <v>12</v>
      </c>
      <c r="F70" s="154">
        <f>Druhova!B66</f>
        <v>2758463.09</v>
      </c>
      <c r="G70" s="155">
        <f>Druhova!C66</f>
        <v>1582749</v>
      </c>
      <c r="H70" s="155">
        <f>Druhova!D66</f>
        <v>1503285</v>
      </c>
      <c r="I70" s="155">
        <f>Druhova!E66</f>
        <v>2333112.24349</v>
      </c>
      <c r="J70" s="155">
        <f>Druhova!F66</f>
        <v>155.200926204</v>
      </c>
      <c r="K70" s="156">
        <f>Druhova!G66</f>
        <v>84.58015088</v>
      </c>
      <c r="L70" s="236"/>
      <c r="M70" s="236"/>
      <c r="N70" s="236"/>
      <c r="O70" s="236"/>
      <c r="P70" s="236"/>
      <c r="Q70" s="236"/>
      <c r="R70" s="236"/>
    </row>
    <row r="71" spans="1:28" ht="18" customHeight="1">
      <c r="A71" s="194"/>
      <c r="B71" s="195"/>
      <c r="C71" s="209">
        <v>311</v>
      </c>
      <c r="D71" s="195"/>
      <c r="E71" s="74" t="s">
        <v>540</v>
      </c>
      <c r="F71" s="83">
        <f>Druhova!B67</f>
        <v>1242183.59</v>
      </c>
      <c r="G71" s="83">
        <f>Druhova!C67</f>
        <v>415915</v>
      </c>
      <c r="H71" s="83">
        <f>Druhova!D67</f>
        <v>505279</v>
      </c>
      <c r="I71" s="83">
        <f>Druhova!E67</f>
        <v>914855.07597</v>
      </c>
      <c r="J71" s="83">
        <f>Druhova!F67</f>
        <v>181.059390153</v>
      </c>
      <c r="K71" s="111">
        <f>Druhova!G67</f>
        <v>73.648942341</v>
      </c>
      <c r="L71" s="235"/>
      <c r="M71" s="235"/>
      <c r="N71" s="235"/>
      <c r="O71" s="235"/>
      <c r="P71" s="235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18" s="28" customFormat="1" ht="16.5" customHeight="1">
      <c r="A72" s="194"/>
      <c r="B72" s="195"/>
      <c r="C72" s="209">
        <v>312</v>
      </c>
      <c r="D72" s="195"/>
      <c r="E72" s="74" t="s">
        <v>454</v>
      </c>
      <c r="F72" s="83">
        <f>Druhova!B68</f>
        <v>0</v>
      </c>
      <c r="G72" s="83">
        <f>Druhova!C68</f>
        <v>10800</v>
      </c>
      <c r="H72" s="83">
        <f>Druhova!D68</f>
        <v>0</v>
      </c>
      <c r="I72" s="83">
        <f>Druhova!E68</f>
        <v>5.318</v>
      </c>
      <c r="J72" s="83" t="str">
        <f>Druhova!F68</f>
        <v>X</v>
      </c>
      <c r="K72" s="111" t="str">
        <f>Druhova!G68</f>
        <v>X</v>
      </c>
      <c r="L72" s="236"/>
      <c r="M72" s="236"/>
      <c r="N72" s="236"/>
      <c r="O72" s="236"/>
      <c r="P72" s="236"/>
      <c r="Q72" s="236"/>
      <c r="R72" s="236"/>
    </row>
    <row r="73" spans="1:28" ht="25.5" customHeight="1">
      <c r="A73" s="115"/>
      <c r="B73" s="116">
        <v>31</v>
      </c>
      <c r="C73" s="120"/>
      <c r="D73" s="116"/>
      <c r="E73" s="77" t="s">
        <v>813</v>
      </c>
      <c r="F73" s="150">
        <f>Druhova!B69</f>
        <v>1242183.59</v>
      </c>
      <c r="G73" s="150">
        <f>Druhova!C69</f>
        <v>426715</v>
      </c>
      <c r="H73" s="150">
        <f>Druhova!D69</f>
        <v>505279</v>
      </c>
      <c r="I73" s="150">
        <f>Druhova!E69</f>
        <v>914860.39397</v>
      </c>
      <c r="J73" s="150">
        <f>Druhova!F69</f>
        <v>181.060442641</v>
      </c>
      <c r="K73" s="151">
        <f>Druhova!G69</f>
        <v>73.649370458</v>
      </c>
      <c r="L73" s="235"/>
      <c r="M73" s="235"/>
      <c r="N73" s="235"/>
      <c r="O73" s="235"/>
      <c r="P73" s="235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18" s="28" customFormat="1" ht="18" customHeight="1">
      <c r="A74" s="194"/>
      <c r="B74" s="195"/>
      <c r="C74" s="209">
        <v>320</v>
      </c>
      <c r="D74" s="195"/>
      <c r="E74" s="74" t="s">
        <v>218</v>
      </c>
      <c r="F74" s="83">
        <f>Druhova!B70</f>
        <v>29084.8</v>
      </c>
      <c r="G74" s="83">
        <f>Druhova!C70</f>
        <v>1000</v>
      </c>
      <c r="H74" s="83">
        <f>Druhova!D70</f>
        <v>1900</v>
      </c>
      <c r="I74" s="83">
        <f>Druhova!E70</f>
        <v>53501.19897</v>
      </c>
      <c r="J74" s="83">
        <f>Druhova!F70</f>
        <v>2815.852577368</v>
      </c>
      <c r="K74" s="111">
        <f>Druhova!G70</f>
        <v>183.94900075</v>
      </c>
      <c r="L74" s="236"/>
      <c r="M74" s="236"/>
      <c r="N74" s="236"/>
      <c r="O74" s="236"/>
      <c r="P74" s="236"/>
      <c r="Q74" s="236"/>
      <c r="R74" s="236"/>
    </row>
    <row r="75" spans="1:18" s="28" customFormat="1" ht="24.75" thickBot="1">
      <c r="A75" s="115"/>
      <c r="B75" s="116">
        <v>32</v>
      </c>
      <c r="C75" s="120"/>
      <c r="D75" s="116"/>
      <c r="E75" s="77" t="s">
        <v>218</v>
      </c>
      <c r="F75" s="152">
        <f>Druhova!B71</f>
        <v>29084.8</v>
      </c>
      <c r="G75" s="152">
        <f>Druhova!C71</f>
        <v>1000</v>
      </c>
      <c r="H75" s="152">
        <f>Druhova!D71</f>
        <v>1900</v>
      </c>
      <c r="I75" s="152">
        <f>Druhova!E71</f>
        <v>53501.19897</v>
      </c>
      <c r="J75" s="152">
        <f>Druhova!F71</f>
        <v>2815.852577368</v>
      </c>
      <c r="K75" s="153">
        <f>Druhova!G71</f>
        <v>183.94900075</v>
      </c>
      <c r="L75" s="236"/>
      <c r="M75" s="236"/>
      <c r="N75" s="236"/>
      <c r="O75" s="236"/>
      <c r="P75" s="236"/>
      <c r="Q75" s="236"/>
      <c r="R75" s="236"/>
    </row>
    <row r="76" spans="1:18" s="28" customFormat="1" ht="24.75" customHeight="1" thickBot="1">
      <c r="A76" s="137">
        <v>3</v>
      </c>
      <c r="B76" s="143"/>
      <c r="C76" s="211"/>
      <c r="D76" s="143"/>
      <c r="E76" s="31" t="s">
        <v>13</v>
      </c>
      <c r="F76" s="154">
        <f>Druhova!B72</f>
        <v>1271268.39</v>
      </c>
      <c r="G76" s="155">
        <f>Druhova!C72</f>
        <v>427715</v>
      </c>
      <c r="H76" s="155">
        <f>Druhova!D72</f>
        <v>507179</v>
      </c>
      <c r="I76" s="155">
        <f>Druhova!E72</f>
        <v>968361.59294</v>
      </c>
      <c r="J76" s="155">
        <f>Druhova!F72</f>
        <v>190.930932263</v>
      </c>
      <c r="K76" s="156">
        <f>Druhova!G72</f>
        <v>76.172868024</v>
      </c>
      <c r="L76" s="236"/>
      <c r="M76" s="236"/>
      <c r="N76" s="236"/>
      <c r="O76" s="236"/>
      <c r="P76" s="236"/>
      <c r="Q76" s="236"/>
      <c r="R76" s="236"/>
    </row>
    <row r="77" spans="1:28" ht="22.5">
      <c r="A77" s="194"/>
      <c r="B77" s="195"/>
      <c r="C77" s="209">
        <v>411</v>
      </c>
      <c r="D77" s="195"/>
      <c r="E77" s="74" t="s">
        <v>555</v>
      </c>
      <c r="F77" s="83">
        <f>Druhova!B73</f>
        <v>78150.95</v>
      </c>
      <c r="G77" s="83">
        <f>Druhova!C73</f>
        <v>150717</v>
      </c>
      <c r="H77" s="83">
        <f>Druhova!D73</f>
        <v>153300</v>
      </c>
      <c r="I77" s="83">
        <f>Druhova!E73</f>
        <v>43156.96223</v>
      </c>
      <c r="J77" s="83">
        <f>Druhova!F73</f>
        <v>28.151964925</v>
      </c>
      <c r="K77" s="111">
        <f>Druhova!G73</f>
        <v>55.222568926</v>
      </c>
      <c r="L77" s="235"/>
      <c r="M77" s="235"/>
      <c r="N77" s="235"/>
      <c r="O77" s="235"/>
      <c r="P77" s="235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6.5" customHeight="1">
      <c r="A78" s="194"/>
      <c r="B78" s="195"/>
      <c r="C78" s="209"/>
      <c r="D78" s="195">
        <v>4118</v>
      </c>
      <c r="E78" s="74" t="s">
        <v>520</v>
      </c>
      <c r="F78" s="83">
        <f>Druhova!B74</f>
        <v>78150.95</v>
      </c>
      <c r="G78" s="83">
        <f>Druhova!C74</f>
        <v>150717</v>
      </c>
      <c r="H78" s="83">
        <f>Druhova!D74</f>
        <v>153300</v>
      </c>
      <c r="I78" s="83">
        <f>Druhova!E74</f>
        <v>43156.96223</v>
      </c>
      <c r="J78" s="83">
        <f>Druhova!F74</f>
        <v>28.151964925</v>
      </c>
      <c r="K78" s="111">
        <f>Druhova!G74</f>
        <v>55.222568926</v>
      </c>
      <c r="L78" s="235"/>
      <c r="M78" s="235"/>
      <c r="N78" s="235"/>
      <c r="O78" s="235"/>
      <c r="P78" s="235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22.5" customHeight="1">
      <c r="A79" s="194"/>
      <c r="B79" s="195"/>
      <c r="C79" s="209">
        <v>412</v>
      </c>
      <c r="D79" s="195"/>
      <c r="E79" s="74" t="s">
        <v>548</v>
      </c>
      <c r="F79" s="83">
        <f>Druhova!B75</f>
        <v>0</v>
      </c>
      <c r="G79" s="83">
        <f>Druhova!C75</f>
        <v>0</v>
      </c>
      <c r="H79" s="83">
        <f>Druhova!D75</f>
        <v>0</v>
      </c>
      <c r="I79" s="83">
        <f>Druhova!E75</f>
        <v>0</v>
      </c>
      <c r="J79" s="83">
        <f>Druhova!F75</f>
        <v>0</v>
      </c>
      <c r="K79" s="111">
        <f>Druhova!G75</f>
        <v>0</v>
      </c>
      <c r="L79" s="235"/>
      <c r="M79" s="235"/>
      <c r="N79" s="235"/>
      <c r="O79" s="235"/>
      <c r="P79" s="235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194"/>
      <c r="B80" s="195"/>
      <c r="C80" s="209">
        <v>413</v>
      </c>
      <c r="D80" s="195"/>
      <c r="E80" s="74" t="s">
        <v>14</v>
      </c>
      <c r="F80" s="83">
        <f>Druhova!B76</f>
        <v>31610.74</v>
      </c>
      <c r="G80" s="83">
        <f>Druhova!C76</f>
        <v>0</v>
      </c>
      <c r="H80" s="83">
        <f>Druhova!D76</f>
        <v>0</v>
      </c>
      <c r="I80" s="83">
        <f>Druhova!E76</f>
        <v>19994.45573</v>
      </c>
      <c r="J80" s="83" t="str">
        <f>Druhova!F76</f>
        <v>X</v>
      </c>
      <c r="K80" s="111">
        <f>Druhova!G76</f>
        <v>63.252096376</v>
      </c>
      <c r="L80" s="235"/>
      <c r="M80" s="235"/>
      <c r="N80" s="235"/>
      <c r="O80" s="235"/>
      <c r="P80" s="235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194"/>
      <c r="B81" s="195"/>
      <c r="C81" s="209">
        <v>415</v>
      </c>
      <c r="D81" s="195"/>
      <c r="E81" s="74" t="s">
        <v>549</v>
      </c>
      <c r="F81" s="83">
        <f>Druhova!B77</f>
        <v>59596.31</v>
      </c>
      <c r="G81" s="83">
        <f>Druhova!C77</f>
        <v>58010</v>
      </c>
      <c r="H81" s="83">
        <f>Druhova!D77</f>
        <v>58010</v>
      </c>
      <c r="I81" s="83">
        <f>Druhova!E77</f>
        <v>58262.79016</v>
      </c>
      <c r="J81" s="83">
        <f>Druhova!F77</f>
        <v>100.435769971</v>
      </c>
      <c r="K81" s="111">
        <f>Druhova!G77</f>
        <v>97.762412069</v>
      </c>
      <c r="L81" s="235"/>
      <c r="M81" s="235"/>
      <c r="N81" s="235"/>
      <c r="O81" s="235"/>
      <c r="P81" s="235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194"/>
      <c r="B82" s="195"/>
      <c r="C82" s="209"/>
      <c r="D82" s="195">
        <v>4153</v>
      </c>
      <c r="E82" s="74" t="s">
        <v>550</v>
      </c>
      <c r="F82" s="83">
        <f>Druhova!B78</f>
        <v>0</v>
      </c>
      <c r="G82" s="83">
        <f>Druhova!C78</f>
        <v>0</v>
      </c>
      <c r="H82" s="83">
        <f>Druhova!D78</f>
        <v>0</v>
      </c>
      <c r="I82" s="83">
        <f>Druhova!E78</f>
        <v>0</v>
      </c>
      <c r="J82" s="83">
        <f>Druhova!F78</f>
        <v>0</v>
      </c>
      <c r="K82" s="111">
        <f>Druhova!G78</f>
        <v>0</v>
      </c>
      <c r="L82" s="235"/>
      <c r="M82" s="235"/>
      <c r="N82" s="235"/>
      <c r="O82" s="235"/>
      <c r="P82" s="235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18" s="28" customFormat="1" ht="15.75" customHeight="1">
      <c r="A83" s="194"/>
      <c r="B83" s="195"/>
      <c r="C83" s="209">
        <v>416</v>
      </c>
      <c r="D83" s="195"/>
      <c r="E83" s="74" t="s">
        <v>551</v>
      </c>
      <c r="F83" s="83">
        <f>Druhova!B79</f>
        <v>0</v>
      </c>
      <c r="G83" s="83">
        <f>Druhova!C79</f>
        <v>0</v>
      </c>
      <c r="H83" s="83">
        <f>Druhova!D79</f>
        <v>0</v>
      </c>
      <c r="I83" s="83">
        <f>Druhova!E79</f>
        <v>0</v>
      </c>
      <c r="J83" s="83">
        <f>Druhova!F79</f>
        <v>0</v>
      </c>
      <c r="K83" s="111">
        <f>Druhova!G79</f>
        <v>0</v>
      </c>
      <c r="L83" s="236"/>
      <c r="M83" s="236"/>
      <c r="N83" s="236"/>
      <c r="O83" s="236"/>
      <c r="P83" s="236"/>
      <c r="Q83" s="236"/>
      <c r="R83" s="236"/>
    </row>
    <row r="84" spans="1:28" ht="17.25" customHeight="1">
      <c r="A84" s="115"/>
      <c r="B84" s="116">
        <v>41</v>
      </c>
      <c r="C84" s="120"/>
      <c r="D84" s="116"/>
      <c r="E84" s="77" t="s">
        <v>552</v>
      </c>
      <c r="F84" s="150">
        <f>Druhova!B80</f>
        <v>169358</v>
      </c>
      <c r="G84" s="150">
        <f>Druhova!C80</f>
        <v>208727</v>
      </c>
      <c r="H84" s="150">
        <f>Druhova!D80</f>
        <v>211310</v>
      </c>
      <c r="I84" s="150">
        <f>Druhova!E80</f>
        <v>121414.20812</v>
      </c>
      <c r="J84" s="150">
        <f>Druhova!F80</f>
        <v>57.457861966</v>
      </c>
      <c r="K84" s="151">
        <f>Druhova!G80</f>
        <v>71.690860851</v>
      </c>
      <c r="L84" s="235"/>
      <c r="M84" s="235"/>
      <c r="N84" s="235"/>
      <c r="O84" s="235"/>
      <c r="P84" s="235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22.5">
      <c r="A85" s="194"/>
      <c r="B85" s="195"/>
      <c r="C85" s="209">
        <v>421</v>
      </c>
      <c r="D85" s="195"/>
      <c r="E85" s="74" t="s">
        <v>553</v>
      </c>
      <c r="F85" s="83">
        <f>Druhova!B81</f>
        <v>898.99</v>
      </c>
      <c r="G85" s="83">
        <f>Druhova!C81</f>
        <v>257609</v>
      </c>
      <c r="H85" s="83">
        <f>Druhova!D81</f>
        <v>255026</v>
      </c>
      <c r="I85" s="83">
        <f>Druhova!E81</f>
        <v>98262.545</v>
      </c>
      <c r="J85" s="83">
        <f>Druhova!F81</f>
        <v>38.530402782</v>
      </c>
      <c r="K85" s="111">
        <f>Druhova!G81</f>
        <v>10930.326811199</v>
      </c>
      <c r="L85" s="235"/>
      <c r="M85" s="235"/>
      <c r="N85" s="235"/>
      <c r="O85" s="235"/>
      <c r="P85" s="235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194"/>
      <c r="B86" s="195"/>
      <c r="C86" s="209"/>
      <c r="D86" s="195">
        <v>4218</v>
      </c>
      <c r="E86" s="74" t="s">
        <v>521</v>
      </c>
      <c r="F86" s="83">
        <f>Druhova!B82</f>
        <v>898.99</v>
      </c>
      <c r="G86" s="83">
        <f>Druhova!C82</f>
        <v>257609</v>
      </c>
      <c r="H86" s="83">
        <f>Druhova!D82</f>
        <v>255026</v>
      </c>
      <c r="I86" s="83">
        <f>Druhova!E82</f>
        <v>98262.545</v>
      </c>
      <c r="J86" s="83">
        <f>Druhova!F82</f>
        <v>38.530402782</v>
      </c>
      <c r="K86" s="111">
        <f>Druhova!G82</f>
        <v>10930.326811199</v>
      </c>
      <c r="L86" s="235"/>
      <c r="M86" s="235"/>
      <c r="N86" s="235"/>
      <c r="O86" s="235"/>
      <c r="P86" s="235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22.5">
      <c r="A87" s="194"/>
      <c r="B87" s="195"/>
      <c r="C87" s="209">
        <v>422</v>
      </c>
      <c r="D87" s="195"/>
      <c r="E87" s="74" t="s">
        <v>554</v>
      </c>
      <c r="F87" s="83">
        <f>Druhova!B83</f>
        <v>0</v>
      </c>
      <c r="G87" s="83">
        <f>Druhova!C83</f>
        <v>0</v>
      </c>
      <c r="H87" s="83">
        <f>Druhova!D83</f>
        <v>0</v>
      </c>
      <c r="I87" s="83">
        <f>Druhova!E83</f>
        <v>0</v>
      </c>
      <c r="J87" s="83">
        <f>Druhova!F83</f>
        <v>0</v>
      </c>
      <c r="K87" s="111">
        <f>Druhova!G83</f>
        <v>0</v>
      </c>
      <c r="L87" s="235"/>
      <c r="M87" s="235"/>
      <c r="N87" s="235"/>
      <c r="O87" s="235"/>
      <c r="P87" s="235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194"/>
      <c r="B88" s="195"/>
      <c r="C88" s="209">
        <v>423</v>
      </c>
      <c r="D88" s="195"/>
      <c r="E88" s="74" t="s">
        <v>556</v>
      </c>
      <c r="F88" s="83">
        <f>Druhova!B84</f>
        <v>0</v>
      </c>
      <c r="G88" s="83">
        <f>Druhova!C84</f>
        <v>0</v>
      </c>
      <c r="H88" s="83">
        <f>Druhova!D84</f>
        <v>0</v>
      </c>
      <c r="I88" s="83">
        <f>Druhova!E84</f>
        <v>0</v>
      </c>
      <c r="J88" s="83">
        <f>Druhova!F84</f>
        <v>0</v>
      </c>
      <c r="K88" s="111">
        <f>Druhova!G84</f>
        <v>0</v>
      </c>
      <c r="L88" s="235"/>
      <c r="M88" s="235"/>
      <c r="N88" s="235"/>
      <c r="O88" s="235"/>
      <c r="P88" s="235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194"/>
      <c r="B89" s="195"/>
      <c r="C89" s="209"/>
      <c r="D89" s="195">
        <v>4233</v>
      </c>
      <c r="E89" s="74" t="s">
        <v>559</v>
      </c>
      <c r="F89" s="83">
        <f>Druhova!B85</f>
        <v>0</v>
      </c>
      <c r="G89" s="83">
        <f>Druhova!C85</f>
        <v>0</v>
      </c>
      <c r="H89" s="83">
        <f>Druhova!D85</f>
        <v>0</v>
      </c>
      <c r="I89" s="83">
        <f>Druhova!E85</f>
        <v>0</v>
      </c>
      <c r="J89" s="83">
        <f>Druhova!F85</f>
        <v>0</v>
      </c>
      <c r="K89" s="111">
        <f>Druhova!G85</f>
        <v>0</v>
      </c>
      <c r="L89" s="235"/>
      <c r="M89" s="235"/>
      <c r="N89" s="235"/>
      <c r="O89" s="235"/>
      <c r="P89" s="235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18" s="28" customFormat="1" ht="15.75" customHeight="1">
      <c r="A90" s="194"/>
      <c r="B90" s="195"/>
      <c r="C90" s="209">
        <v>424</v>
      </c>
      <c r="D90" s="195"/>
      <c r="E90" s="74" t="s">
        <v>557</v>
      </c>
      <c r="F90" s="83">
        <f>Druhova!B86</f>
        <v>0</v>
      </c>
      <c r="G90" s="83">
        <f>Druhova!C86</f>
        <v>0</v>
      </c>
      <c r="H90" s="83">
        <f>Druhova!D86</f>
        <v>0</v>
      </c>
      <c r="I90" s="83">
        <f>Druhova!E86</f>
        <v>0</v>
      </c>
      <c r="J90" s="83">
        <f>Druhova!F86</f>
        <v>0</v>
      </c>
      <c r="K90" s="111">
        <f>Druhova!G86</f>
        <v>0</v>
      </c>
      <c r="L90" s="236"/>
      <c r="M90" s="236"/>
      <c r="N90" s="236"/>
      <c r="O90" s="236"/>
      <c r="P90" s="236"/>
      <c r="Q90" s="236"/>
      <c r="R90" s="236"/>
    </row>
    <row r="91" spans="1:18" s="28" customFormat="1" ht="17.25" customHeight="1" thickBot="1">
      <c r="A91" s="115"/>
      <c r="B91" s="116">
        <v>42</v>
      </c>
      <c r="C91" s="120"/>
      <c r="D91" s="116"/>
      <c r="E91" s="77" t="s">
        <v>560</v>
      </c>
      <c r="F91" s="152">
        <f>Druhova!B87</f>
        <v>898.99</v>
      </c>
      <c r="G91" s="152">
        <f>Druhova!C87</f>
        <v>257609</v>
      </c>
      <c r="H91" s="152">
        <f>Druhova!D87</f>
        <v>255026</v>
      </c>
      <c r="I91" s="152">
        <f>Druhova!E87</f>
        <v>98262.545</v>
      </c>
      <c r="J91" s="152">
        <f>Druhova!F87</f>
        <v>38.530402782</v>
      </c>
      <c r="K91" s="153">
        <f>Druhova!G87</f>
        <v>10930.326811199</v>
      </c>
      <c r="L91" s="236"/>
      <c r="M91" s="236"/>
      <c r="N91" s="236"/>
      <c r="O91" s="236"/>
      <c r="P91" s="236"/>
      <c r="Q91" s="236"/>
      <c r="R91" s="236"/>
    </row>
    <row r="92" spans="1:18" s="28" customFormat="1" ht="24.75" customHeight="1" thickBot="1">
      <c r="A92" s="137">
        <v>4</v>
      </c>
      <c r="B92" s="143"/>
      <c r="C92" s="211"/>
      <c r="D92" s="143"/>
      <c r="E92" s="31" t="s">
        <v>558</v>
      </c>
      <c r="F92" s="154">
        <f>Druhova!B88</f>
        <v>170256.99</v>
      </c>
      <c r="G92" s="155">
        <f>Druhova!C88</f>
        <v>466336</v>
      </c>
      <c r="H92" s="155">
        <f>Druhova!D88</f>
        <v>466336</v>
      </c>
      <c r="I92" s="155">
        <f>Druhova!E88</f>
        <v>219676.75312</v>
      </c>
      <c r="J92" s="155">
        <f>Druhova!F88</f>
        <v>47.106968606</v>
      </c>
      <c r="K92" s="156">
        <f>Druhova!G88</f>
        <v>129.026569259</v>
      </c>
      <c r="L92" s="236"/>
      <c r="M92" s="236"/>
      <c r="N92" s="236"/>
      <c r="O92" s="236"/>
      <c r="P92" s="236"/>
      <c r="Q92" s="236"/>
      <c r="R92" s="236"/>
    </row>
    <row r="93" spans="1:18" s="28" customFormat="1" ht="30" customHeight="1" thickBot="1">
      <c r="A93" s="212" t="s">
        <v>15</v>
      </c>
      <c r="B93" s="143"/>
      <c r="C93" s="211"/>
      <c r="D93" s="143"/>
      <c r="E93" s="31" t="s">
        <v>814</v>
      </c>
      <c r="F93" s="154">
        <f>Druhova!B89</f>
        <v>6283642.5</v>
      </c>
      <c r="G93" s="155">
        <f>Druhova!C89</f>
        <v>4547577</v>
      </c>
      <c r="H93" s="155">
        <f>Druhova!D89</f>
        <v>4547577</v>
      </c>
      <c r="I93" s="155">
        <f>Druhova!E89</f>
        <v>5446033.0016</v>
      </c>
      <c r="J93" s="155">
        <f>Druhova!F89</f>
        <v>119.756806792</v>
      </c>
      <c r="K93" s="156">
        <f>Druhova!G89</f>
        <v>86.670000746</v>
      </c>
      <c r="L93" s="236"/>
      <c r="M93" s="236"/>
      <c r="N93" s="236"/>
      <c r="O93" s="236"/>
      <c r="P93" s="236"/>
      <c r="Q93" s="236"/>
      <c r="R93" s="236"/>
    </row>
    <row r="94" spans="1:18" s="28" customFormat="1" ht="2.25" customHeight="1" thickBot="1">
      <c r="A94" s="213"/>
      <c r="B94" s="214"/>
      <c r="C94" s="214"/>
      <c r="D94" s="129"/>
      <c r="E94" s="75"/>
      <c r="F94" s="157">
        <f>Druhova!B90</f>
        <v>0</v>
      </c>
      <c r="G94" s="157">
        <f>Druhova!C90</f>
        <v>0</v>
      </c>
      <c r="H94" s="157">
        <f>Druhova!D90</f>
        <v>0</v>
      </c>
      <c r="I94" s="157">
        <f>Druhova!E90</f>
        <v>0</v>
      </c>
      <c r="J94" s="157" t="str">
        <f>Druhova!F90</f>
        <v>X</v>
      </c>
      <c r="K94" s="158" t="str">
        <f>Druhova!G90</f>
        <v>X</v>
      </c>
      <c r="L94" s="236"/>
      <c r="M94" s="236"/>
      <c r="N94" s="236"/>
      <c r="O94" s="236"/>
      <c r="P94" s="236"/>
      <c r="Q94" s="236"/>
      <c r="R94" s="236"/>
    </row>
    <row r="95" spans="1:18" s="28" customFormat="1" ht="19.5" customHeight="1" thickBot="1">
      <c r="A95" s="137" t="s">
        <v>394</v>
      </c>
      <c r="B95" s="143"/>
      <c r="C95" s="211"/>
      <c r="D95" s="143"/>
      <c r="E95" s="73" t="s">
        <v>456</v>
      </c>
      <c r="F95" s="159">
        <f>Druhova!B91</f>
        <v>6283642.5</v>
      </c>
      <c r="G95" s="160">
        <f>Druhova!C91</f>
        <v>4547577</v>
      </c>
      <c r="H95" s="160">
        <f>Druhova!D91</f>
        <v>4547577</v>
      </c>
      <c r="I95" s="160">
        <f>Druhova!E91</f>
        <v>5446033.0016</v>
      </c>
      <c r="J95" s="160">
        <f>Druhova!F91</f>
        <v>119.756806792</v>
      </c>
      <c r="K95" s="161">
        <f>Druhova!G91</f>
        <v>86.670000746</v>
      </c>
      <c r="L95" s="236"/>
      <c r="M95" s="236"/>
      <c r="N95" s="236"/>
      <c r="O95" s="236"/>
      <c r="P95" s="236"/>
      <c r="Q95" s="236"/>
      <c r="R95" s="236"/>
    </row>
    <row r="96" spans="1:18" s="28" customFormat="1" ht="16.5" customHeight="1">
      <c r="A96" s="138"/>
      <c r="B96" s="139"/>
      <c r="C96" s="215"/>
      <c r="D96" s="139"/>
      <c r="E96" s="140" t="s">
        <v>16</v>
      </c>
      <c r="F96" s="83">
        <f>Druhova!B92</f>
        <v>0</v>
      </c>
      <c r="G96" s="83">
        <f>Druhova!C92</f>
        <v>0</v>
      </c>
      <c r="H96" s="83">
        <f>Druhova!D92</f>
        <v>0</v>
      </c>
      <c r="I96" s="83">
        <f>Druhova!E92</f>
        <v>0</v>
      </c>
      <c r="J96" s="83" t="str">
        <f>Druhova!F92</f>
        <v>X</v>
      </c>
      <c r="K96" s="111" t="str">
        <f>Druhova!G92</f>
        <v>X</v>
      </c>
      <c r="L96" s="236"/>
      <c r="M96" s="236"/>
      <c r="N96" s="236"/>
      <c r="O96" s="236"/>
      <c r="P96" s="236"/>
      <c r="Q96" s="236"/>
      <c r="R96" s="236"/>
    </row>
    <row r="97" spans="1:18" s="28" customFormat="1" ht="16.5" customHeight="1">
      <c r="A97" s="115"/>
      <c r="B97" s="116"/>
      <c r="C97" s="209">
        <v>501</v>
      </c>
      <c r="D97" s="195"/>
      <c r="E97" s="74" t="s">
        <v>441</v>
      </c>
      <c r="F97" s="83">
        <f>Druhova!B93</f>
        <v>8131437.8</v>
      </c>
      <c r="G97" s="83">
        <f>Druhova!C93</f>
        <v>7468528</v>
      </c>
      <c r="H97" s="83">
        <f>Druhova!D93</f>
        <v>7582538</v>
      </c>
      <c r="I97" s="83">
        <f>Druhova!E93</f>
        <v>7578194.434</v>
      </c>
      <c r="J97" s="83">
        <f>Druhova!F93</f>
        <v>99.942716199</v>
      </c>
      <c r="K97" s="111">
        <f>Druhova!G93</f>
        <v>93.196241801</v>
      </c>
      <c r="L97" s="236"/>
      <c r="M97" s="236"/>
      <c r="N97" s="236"/>
      <c r="O97" s="236"/>
      <c r="P97" s="236"/>
      <c r="Q97" s="236"/>
      <c r="R97" s="236"/>
    </row>
    <row r="98" spans="1:18" s="28" customFormat="1" ht="22.5" customHeight="1">
      <c r="A98" s="115"/>
      <c r="B98" s="116"/>
      <c r="C98" s="209"/>
      <c r="D98" s="195">
        <v>5011</v>
      </c>
      <c r="E98" s="74" t="s">
        <v>603</v>
      </c>
      <c r="F98" s="83">
        <f>Druhova!B94</f>
        <v>6273730.54</v>
      </c>
      <c r="G98" s="83">
        <f>Druhova!C94</f>
        <v>5719805</v>
      </c>
      <c r="H98" s="83">
        <f>Druhova!D94</f>
        <v>5833815</v>
      </c>
      <c r="I98" s="83">
        <f>Druhova!E94</f>
        <v>5837579.908</v>
      </c>
      <c r="J98" s="83">
        <f>Druhova!F94</f>
        <v>100.064535951</v>
      </c>
      <c r="K98" s="111">
        <f>Druhova!G94</f>
        <v>93.047985896</v>
      </c>
      <c r="L98" s="236"/>
      <c r="M98" s="236"/>
      <c r="N98" s="236"/>
      <c r="O98" s="236"/>
      <c r="P98" s="236"/>
      <c r="Q98" s="236"/>
      <c r="R98" s="236"/>
    </row>
    <row r="99" spans="1:18" s="28" customFormat="1" ht="22.5" customHeight="1">
      <c r="A99" s="115"/>
      <c r="B99" s="116"/>
      <c r="C99" s="209"/>
      <c r="D99" s="195">
        <v>5012</v>
      </c>
      <c r="E99" s="74" t="s">
        <v>604</v>
      </c>
      <c r="F99" s="83">
        <f>Druhova!B95</f>
        <v>1805813</v>
      </c>
      <c r="G99" s="83">
        <f>Druhova!C95</f>
        <v>1694563</v>
      </c>
      <c r="H99" s="83">
        <f>Druhova!D95</f>
        <v>1694563</v>
      </c>
      <c r="I99" s="83">
        <f>Druhova!E95</f>
        <v>1694563</v>
      </c>
      <c r="J99" s="83">
        <f>Druhova!F95</f>
        <v>100</v>
      </c>
      <c r="K99" s="111">
        <f>Druhova!G95</f>
        <v>93.839339954</v>
      </c>
      <c r="L99" s="236"/>
      <c r="M99" s="236"/>
      <c r="N99" s="236"/>
      <c r="O99" s="236"/>
      <c r="P99" s="236"/>
      <c r="Q99" s="236"/>
      <c r="R99" s="236"/>
    </row>
    <row r="100" spans="1:18" s="28" customFormat="1" ht="22.5" customHeight="1">
      <c r="A100" s="115"/>
      <c r="B100" s="116"/>
      <c r="C100" s="209"/>
      <c r="D100" s="195">
        <v>5013</v>
      </c>
      <c r="E100" s="74" t="s">
        <v>522</v>
      </c>
      <c r="F100" s="83">
        <f>Druhova!B96</f>
        <v>0</v>
      </c>
      <c r="G100" s="83">
        <f>Druhova!C96</f>
        <v>0</v>
      </c>
      <c r="H100" s="83">
        <f>Druhova!D96</f>
        <v>0</v>
      </c>
      <c r="I100" s="83">
        <f>Druhova!E96</f>
        <v>0</v>
      </c>
      <c r="J100" s="83">
        <f>Druhova!F96</f>
        <v>0</v>
      </c>
      <c r="K100" s="111">
        <f>Druhova!G96</f>
        <v>0</v>
      </c>
      <c r="L100" s="236"/>
      <c r="M100" s="236"/>
      <c r="N100" s="236"/>
      <c r="O100" s="236"/>
      <c r="P100" s="236"/>
      <c r="Q100" s="236"/>
      <c r="R100" s="236"/>
    </row>
    <row r="101" spans="1:18" s="28" customFormat="1" ht="34.5" customHeight="1">
      <c r="A101" s="115"/>
      <c r="B101" s="116"/>
      <c r="C101" s="209"/>
      <c r="D101" s="195">
        <v>5014</v>
      </c>
      <c r="E101" s="74" t="s">
        <v>523</v>
      </c>
      <c r="F101" s="83">
        <f>Druhova!B97</f>
        <v>51894.26</v>
      </c>
      <c r="G101" s="83">
        <f>Druhova!C97</f>
        <v>54160</v>
      </c>
      <c r="H101" s="83">
        <f>Druhova!D97</f>
        <v>54160</v>
      </c>
      <c r="I101" s="83">
        <f>Druhova!E97</f>
        <v>46051.526</v>
      </c>
      <c r="J101" s="83">
        <f>Druhova!F97</f>
        <v>85.028666913</v>
      </c>
      <c r="K101" s="111">
        <f>Druhova!G97</f>
        <v>88.741078493</v>
      </c>
      <c r="L101" s="236"/>
      <c r="M101" s="236"/>
      <c r="N101" s="236"/>
      <c r="O101" s="236"/>
      <c r="P101" s="236"/>
      <c r="Q101" s="236"/>
      <c r="R101" s="236"/>
    </row>
    <row r="102" spans="1:18" s="28" customFormat="1" ht="16.5" customHeight="1">
      <c r="A102" s="115"/>
      <c r="B102" s="116"/>
      <c r="C102" s="209"/>
      <c r="D102" s="195">
        <v>5019</v>
      </c>
      <c r="E102" s="74" t="s">
        <v>524</v>
      </c>
      <c r="F102" s="83">
        <f>Druhova!B98</f>
        <v>0</v>
      </c>
      <c r="G102" s="83">
        <f>Druhova!C98</f>
        <v>0</v>
      </c>
      <c r="H102" s="83">
        <f>Druhova!D98</f>
        <v>0</v>
      </c>
      <c r="I102" s="83">
        <f>Druhova!E98</f>
        <v>0</v>
      </c>
      <c r="J102" s="83">
        <f>Druhova!F98</f>
        <v>0</v>
      </c>
      <c r="K102" s="111">
        <f>Druhova!G98</f>
        <v>0</v>
      </c>
      <c r="L102" s="236"/>
      <c r="M102" s="236"/>
      <c r="N102" s="236"/>
      <c r="O102" s="236"/>
      <c r="P102" s="236"/>
      <c r="Q102" s="236"/>
      <c r="R102" s="236"/>
    </row>
    <row r="103" spans="1:18" s="28" customFormat="1" ht="16.5" customHeight="1">
      <c r="A103" s="115"/>
      <c r="B103" s="116"/>
      <c r="C103" s="209">
        <v>502</v>
      </c>
      <c r="D103" s="195"/>
      <c r="E103" s="74" t="s">
        <v>525</v>
      </c>
      <c r="F103" s="83">
        <f>Druhova!B99</f>
        <v>64808.69</v>
      </c>
      <c r="G103" s="83">
        <f>Druhova!C99</f>
        <v>55047</v>
      </c>
      <c r="H103" s="83">
        <f>Druhova!D99</f>
        <v>66045</v>
      </c>
      <c r="I103" s="83">
        <f>Druhova!E99</f>
        <v>48962.682</v>
      </c>
      <c r="J103" s="83">
        <f>Druhova!F99</f>
        <v>74.135334999</v>
      </c>
      <c r="K103" s="111">
        <f>Druhova!G99</f>
        <v>75.549562875</v>
      </c>
      <c r="L103" s="236"/>
      <c r="M103" s="236"/>
      <c r="N103" s="236"/>
      <c r="O103" s="236"/>
      <c r="P103" s="236"/>
      <c r="Q103" s="236"/>
      <c r="R103" s="236"/>
    </row>
    <row r="104" spans="1:18" s="28" customFormat="1" ht="16.5" customHeight="1">
      <c r="A104" s="115"/>
      <c r="B104" s="116"/>
      <c r="C104" s="209"/>
      <c r="D104" s="195">
        <v>5021</v>
      </c>
      <c r="E104" s="74" t="s">
        <v>526</v>
      </c>
      <c r="F104" s="83">
        <f>Druhova!B100</f>
        <v>23012.22</v>
      </c>
      <c r="G104" s="83">
        <f>Druhova!C100</f>
        <v>39141</v>
      </c>
      <c r="H104" s="83">
        <f>Druhova!D100</f>
        <v>26748</v>
      </c>
      <c r="I104" s="83">
        <f>Druhova!E100</f>
        <v>18294.141</v>
      </c>
      <c r="J104" s="83">
        <f>Druhova!F100</f>
        <v>68.394425751</v>
      </c>
      <c r="K104" s="111">
        <f>Druhova!G100</f>
        <v>79.497506108</v>
      </c>
      <c r="L104" s="236"/>
      <c r="M104" s="236"/>
      <c r="N104" s="236"/>
      <c r="O104" s="236"/>
      <c r="P104" s="236"/>
      <c r="Q104" s="236"/>
      <c r="R104" s="236"/>
    </row>
    <row r="105" spans="1:18" s="28" customFormat="1" ht="22.5" customHeight="1">
      <c r="A105" s="115"/>
      <c r="B105" s="116"/>
      <c r="C105" s="209"/>
      <c r="D105" s="195">
        <v>5022</v>
      </c>
      <c r="E105" s="74" t="s">
        <v>605</v>
      </c>
      <c r="F105" s="83">
        <f>Druhova!B101</f>
        <v>1350</v>
      </c>
      <c r="G105" s="83">
        <f>Druhova!C101</f>
        <v>1281</v>
      </c>
      <c r="H105" s="83">
        <f>Druhova!D101</f>
        <v>1281</v>
      </c>
      <c r="I105" s="83">
        <f>Druhova!E101</f>
        <v>1279.2</v>
      </c>
      <c r="J105" s="83">
        <f>Druhova!F101</f>
        <v>99.859484778</v>
      </c>
      <c r="K105" s="111">
        <f>Druhova!G101</f>
        <v>94.755555556</v>
      </c>
      <c r="L105" s="236"/>
      <c r="M105" s="236"/>
      <c r="N105" s="236"/>
      <c r="O105" s="236"/>
      <c r="P105" s="236"/>
      <c r="Q105" s="236"/>
      <c r="R105" s="236"/>
    </row>
    <row r="106" spans="1:18" s="28" customFormat="1" ht="12.75">
      <c r="A106" s="115"/>
      <c r="B106" s="116"/>
      <c r="C106" s="209"/>
      <c r="D106" s="195">
        <v>5023</v>
      </c>
      <c r="E106" s="74" t="s">
        <v>527</v>
      </c>
      <c r="F106" s="83">
        <f>Druhova!B102</f>
        <v>0</v>
      </c>
      <c r="G106" s="83">
        <f>Druhova!C102</f>
        <v>0</v>
      </c>
      <c r="H106" s="83">
        <f>Druhova!D102</f>
        <v>0</v>
      </c>
      <c r="I106" s="83">
        <f>Druhova!E102</f>
        <v>0</v>
      </c>
      <c r="J106" s="83">
        <f>Druhova!F102</f>
        <v>0</v>
      </c>
      <c r="K106" s="111">
        <f>Druhova!G102</f>
        <v>0</v>
      </c>
      <c r="L106" s="236"/>
      <c r="M106" s="236"/>
      <c r="N106" s="236"/>
      <c r="O106" s="236"/>
      <c r="P106" s="236"/>
      <c r="Q106" s="236"/>
      <c r="R106" s="236"/>
    </row>
    <row r="107" spans="1:18" s="28" customFormat="1" ht="12.75">
      <c r="A107" s="115"/>
      <c r="B107" s="116"/>
      <c r="C107" s="209"/>
      <c r="D107" s="195">
        <v>5024</v>
      </c>
      <c r="E107" s="74" t="s">
        <v>528</v>
      </c>
      <c r="F107" s="83">
        <f>Druhova!B103</f>
        <v>39307.17</v>
      </c>
      <c r="G107" s="83">
        <f>Druhova!C103</f>
        <v>12664</v>
      </c>
      <c r="H107" s="83">
        <f>Druhova!D103</f>
        <v>34055</v>
      </c>
      <c r="I107" s="83">
        <f>Druhova!E103</f>
        <v>25428.341</v>
      </c>
      <c r="J107" s="83">
        <f>Druhova!F103</f>
        <v>74.668451035</v>
      </c>
      <c r="K107" s="111">
        <f>Druhova!G103</f>
        <v>64.691355292</v>
      </c>
      <c r="L107" s="236"/>
      <c r="M107" s="236"/>
      <c r="N107" s="236"/>
      <c r="O107" s="236"/>
      <c r="P107" s="236"/>
      <c r="Q107" s="236"/>
      <c r="R107" s="236"/>
    </row>
    <row r="108" spans="1:18" s="28" customFormat="1" ht="12.75">
      <c r="A108" s="115"/>
      <c r="B108" s="116"/>
      <c r="C108" s="209"/>
      <c r="D108" s="195">
        <v>5025</v>
      </c>
      <c r="E108" s="74" t="s">
        <v>529</v>
      </c>
      <c r="F108" s="83">
        <f>Druhova!B104</f>
        <v>0</v>
      </c>
      <c r="G108" s="83">
        <f>Druhova!C104</f>
        <v>0</v>
      </c>
      <c r="H108" s="83">
        <f>Druhova!D104</f>
        <v>0</v>
      </c>
      <c r="I108" s="83">
        <f>Druhova!E104</f>
        <v>0</v>
      </c>
      <c r="J108" s="83">
        <f>Druhova!F104</f>
        <v>0</v>
      </c>
      <c r="K108" s="111">
        <f>Druhova!G104</f>
        <v>0</v>
      </c>
      <c r="L108" s="236"/>
      <c r="M108" s="236"/>
      <c r="N108" s="236"/>
      <c r="O108" s="236"/>
      <c r="P108" s="236"/>
      <c r="Q108" s="236"/>
      <c r="R108" s="236"/>
    </row>
    <row r="109" spans="1:18" s="28" customFormat="1" ht="12.75">
      <c r="A109" s="115"/>
      <c r="B109" s="116"/>
      <c r="C109" s="209"/>
      <c r="D109" s="195">
        <v>5026</v>
      </c>
      <c r="E109" s="74" t="s">
        <v>530</v>
      </c>
      <c r="F109" s="83">
        <f>Druhova!B105</f>
        <v>225</v>
      </c>
      <c r="G109" s="83">
        <f>Druhova!C105</f>
        <v>0</v>
      </c>
      <c r="H109" s="83">
        <f>Druhova!D105</f>
        <v>0</v>
      </c>
      <c r="I109" s="83">
        <f>Druhova!E105</f>
        <v>0</v>
      </c>
      <c r="J109" s="83">
        <f>Druhova!F105</f>
        <v>0</v>
      </c>
      <c r="K109" s="111">
        <f>Druhova!G105</f>
        <v>0</v>
      </c>
      <c r="L109" s="236"/>
      <c r="M109" s="236"/>
      <c r="N109" s="236"/>
      <c r="O109" s="236"/>
      <c r="P109" s="236"/>
      <c r="Q109" s="236"/>
      <c r="R109" s="236"/>
    </row>
    <row r="110" spans="1:18" s="28" customFormat="1" ht="34.5" customHeight="1">
      <c r="A110" s="115"/>
      <c r="B110" s="116"/>
      <c r="C110" s="209"/>
      <c r="D110" s="195">
        <v>5027</v>
      </c>
      <c r="E110" s="74" t="s">
        <v>815</v>
      </c>
      <c r="F110" s="83">
        <f>Druhova!B106</f>
        <v>0</v>
      </c>
      <c r="G110" s="83">
        <f>Druhova!C106</f>
        <v>0</v>
      </c>
      <c r="H110" s="83">
        <f>Druhova!D106</f>
        <v>0</v>
      </c>
      <c r="I110" s="83">
        <f>Druhova!E106</f>
        <v>0</v>
      </c>
      <c r="J110" s="83">
        <f>Druhova!F106</f>
        <v>0</v>
      </c>
      <c r="K110" s="111">
        <f>Druhova!G106</f>
        <v>0</v>
      </c>
      <c r="L110" s="236"/>
      <c r="M110" s="236"/>
      <c r="N110" s="236"/>
      <c r="O110" s="236"/>
      <c r="P110" s="236"/>
      <c r="Q110" s="236"/>
      <c r="R110" s="236"/>
    </row>
    <row r="111" spans="1:18" s="28" customFormat="1" ht="22.5" customHeight="1">
      <c r="A111" s="115"/>
      <c r="B111" s="116"/>
      <c r="C111" s="209"/>
      <c r="D111" s="195">
        <v>5029</v>
      </c>
      <c r="E111" s="74" t="s">
        <v>532</v>
      </c>
      <c r="F111" s="83">
        <f>Druhova!B107</f>
        <v>914.3</v>
      </c>
      <c r="G111" s="83">
        <f>Druhova!C107</f>
        <v>1961</v>
      </c>
      <c r="H111" s="83">
        <f>Druhova!D107</f>
        <v>3961</v>
      </c>
      <c r="I111" s="83">
        <f>Druhova!E107</f>
        <v>3961</v>
      </c>
      <c r="J111" s="83">
        <f>Druhova!F107</f>
        <v>100</v>
      </c>
      <c r="K111" s="111">
        <f>Druhova!G107</f>
        <v>433.227605819</v>
      </c>
      <c r="L111" s="236"/>
      <c r="M111" s="236"/>
      <c r="N111" s="236"/>
      <c r="O111" s="236"/>
      <c r="P111" s="236"/>
      <c r="Q111" s="236"/>
      <c r="R111" s="236"/>
    </row>
    <row r="112" spans="1:28" ht="12.75">
      <c r="A112" s="115"/>
      <c r="B112" s="116"/>
      <c r="C112" s="209">
        <v>503</v>
      </c>
      <c r="D112" s="195"/>
      <c r="E112" s="74" t="s">
        <v>583</v>
      </c>
      <c r="F112" s="83">
        <f>Druhova!B108</f>
        <v>2769351.81</v>
      </c>
      <c r="G112" s="83">
        <f>Druhova!C108</f>
        <v>2557903</v>
      </c>
      <c r="H112" s="83">
        <f>Druhova!D108</f>
        <v>2594549</v>
      </c>
      <c r="I112" s="83">
        <f>Druhova!E108</f>
        <v>2585189.1894</v>
      </c>
      <c r="J112" s="83">
        <f>Druhova!F108</f>
        <v>99.63925096</v>
      </c>
      <c r="K112" s="111">
        <f>Druhova!G108</f>
        <v>93.349973812</v>
      </c>
      <c r="L112" s="235"/>
      <c r="M112" s="235"/>
      <c r="N112" s="235"/>
      <c r="O112" s="235"/>
      <c r="P112" s="235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34.5" customHeight="1">
      <c r="A113" s="115"/>
      <c r="B113" s="116"/>
      <c r="C113" s="209"/>
      <c r="D113" s="195" t="s">
        <v>411</v>
      </c>
      <c r="E113" s="74" t="s">
        <v>816</v>
      </c>
      <c r="F113" s="83">
        <f>Druhova!B109</f>
        <v>2769351.81</v>
      </c>
      <c r="G113" s="83">
        <f>Druhova!C109</f>
        <v>2557903</v>
      </c>
      <c r="H113" s="83">
        <f>Druhova!D109</f>
        <v>2594549</v>
      </c>
      <c r="I113" s="83">
        <f>Druhova!E109</f>
        <v>2585189.1894</v>
      </c>
      <c r="J113" s="83">
        <f>Druhova!F109</f>
        <v>99.63925096</v>
      </c>
      <c r="K113" s="111">
        <f>Druhova!G109</f>
        <v>93.349973812</v>
      </c>
      <c r="L113" s="235"/>
      <c r="M113" s="235"/>
      <c r="N113" s="235"/>
      <c r="O113" s="235"/>
      <c r="P113" s="235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6.5" customHeight="1">
      <c r="A114" s="115"/>
      <c r="B114" s="116"/>
      <c r="C114" s="209">
        <v>504</v>
      </c>
      <c r="D114" s="195"/>
      <c r="E114" s="74" t="s">
        <v>561</v>
      </c>
      <c r="F114" s="83">
        <f>Druhova!B110</f>
        <v>0</v>
      </c>
      <c r="G114" s="83">
        <f>Druhova!C110</f>
        <v>0</v>
      </c>
      <c r="H114" s="83">
        <f>Druhova!D110</f>
        <v>0</v>
      </c>
      <c r="I114" s="83">
        <f>Druhova!E110</f>
        <v>0</v>
      </c>
      <c r="J114" s="83">
        <f>Druhova!F110</f>
        <v>0</v>
      </c>
      <c r="K114" s="111">
        <f>Druhova!G110</f>
        <v>0</v>
      </c>
      <c r="L114" s="235"/>
      <c r="M114" s="235"/>
      <c r="N114" s="235"/>
      <c r="O114" s="235"/>
      <c r="P114" s="235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6.5" customHeight="1">
      <c r="A115" s="115"/>
      <c r="B115" s="116"/>
      <c r="C115" s="209">
        <v>505</v>
      </c>
      <c r="D115" s="195"/>
      <c r="E115" s="74" t="s">
        <v>562</v>
      </c>
      <c r="F115" s="83">
        <f>Druhova!B111</f>
        <v>250</v>
      </c>
      <c r="G115" s="83">
        <f>Druhova!C111</f>
        <v>0</v>
      </c>
      <c r="H115" s="83">
        <f>Druhova!D111</f>
        <v>0</v>
      </c>
      <c r="I115" s="83">
        <f>Druhova!E111</f>
        <v>0</v>
      </c>
      <c r="J115" s="83">
        <f>Druhova!F111</f>
        <v>0</v>
      </c>
      <c r="K115" s="111">
        <f>Druhova!G111</f>
        <v>0</v>
      </c>
      <c r="L115" s="235"/>
      <c r="M115" s="235"/>
      <c r="N115" s="235"/>
      <c r="O115" s="235"/>
      <c r="P115" s="235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23.25" customHeight="1">
      <c r="A116" s="115"/>
      <c r="B116" s="116">
        <v>50</v>
      </c>
      <c r="C116" s="209"/>
      <c r="D116" s="195"/>
      <c r="E116" s="141" t="s">
        <v>512</v>
      </c>
      <c r="F116" s="150">
        <f>Druhova!B112</f>
        <v>10965848.3</v>
      </c>
      <c r="G116" s="150">
        <f>Druhova!C112</f>
        <v>10081478</v>
      </c>
      <c r="H116" s="150">
        <f>Druhova!D112</f>
        <v>10243132</v>
      </c>
      <c r="I116" s="150">
        <f>Druhova!E112</f>
        <v>10212346.3054</v>
      </c>
      <c r="J116" s="150">
        <f>Druhova!F112</f>
        <v>99.699450377</v>
      </c>
      <c r="K116" s="151">
        <f>Druhova!G112</f>
        <v>93.128648382</v>
      </c>
      <c r="L116" s="235"/>
      <c r="M116" s="235"/>
      <c r="N116" s="235"/>
      <c r="O116" s="235"/>
      <c r="P116" s="235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" customHeight="1">
      <c r="A117" s="115"/>
      <c r="B117" s="116"/>
      <c r="C117" s="195">
        <v>513</v>
      </c>
      <c r="D117" s="195"/>
      <c r="E117" s="74" t="s">
        <v>17</v>
      </c>
      <c r="F117" s="83">
        <f>Druhova!B113</f>
        <v>279198.64</v>
      </c>
      <c r="G117" s="83">
        <f>Druhova!C113</f>
        <v>249285</v>
      </c>
      <c r="H117" s="83">
        <f>Druhova!D113</f>
        <v>272943.47683</v>
      </c>
      <c r="I117" s="83">
        <f>Druhova!E113</f>
        <v>247103.9887</v>
      </c>
      <c r="J117" s="83">
        <f>Druhova!F113</f>
        <v>90.533025947</v>
      </c>
      <c r="K117" s="111">
        <f>Druhova!G113</f>
        <v>88.504725059</v>
      </c>
      <c r="L117" s="235"/>
      <c r="M117" s="235"/>
      <c r="N117" s="235"/>
      <c r="O117" s="235"/>
      <c r="P117" s="235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6.5" customHeight="1">
      <c r="A118" s="115"/>
      <c r="B118" s="116"/>
      <c r="C118" s="195">
        <v>514</v>
      </c>
      <c r="D118" s="195"/>
      <c r="E118" s="74" t="s">
        <v>18</v>
      </c>
      <c r="F118" s="83">
        <f>Druhova!B114</f>
        <v>539.37</v>
      </c>
      <c r="G118" s="83">
        <f>Druhova!C114</f>
        <v>965</v>
      </c>
      <c r="H118" s="83">
        <f>Druhova!D114</f>
        <v>919.2402</v>
      </c>
      <c r="I118" s="83">
        <f>Druhova!E114</f>
        <v>580.20564</v>
      </c>
      <c r="J118" s="83">
        <f>Druhova!F114</f>
        <v>63.117957635</v>
      </c>
      <c r="K118" s="111">
        <f>Druhova!G114</f>
        <v>107.570988375</v>
      </c>
      <c r="L118" s="235"/>
      <c r="M118" s="235"/>
      <c r="N118" s="235"/>
      <c r="O118" s="235"/>
      <c r="P118" s="235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6.5" customHeight="1">
      <c r="A119" s="115"/>
      <c r="B119" s="116"/>
      <c r="C119" s="195">
        <v>515</v>
      </c>
      <c r="D119" s="195"/>
      <c r="E119" s="74" t="s">
        <v>19</v>
      </c>
      <c r="F119" s="83">
        <f>Druhova!B115</f>
        <v>410838.62</v>
      </c>
      <c r="G119" s="83">
        <f>Druhova!C115</f>
        <v>422862</v>
      </c>
      <c r="H119" s="83">
        <f>Druhova!D115</f>
        <v>409053.14018</v>
      </c>
      <c r="I119" s="83">
        <f>Druhova!E115</f>
        <v>398473.72313</v>
      </c>
      <c r="J119" s="83">
        <f>Druhova!F115</f>
        <v>97.413681497</v>
      </c>
      <c r="K119" s="111">
        <f>Druhova!G115</f>
        <v>96.990327523</v>
      </c>
      <c r="L119" s="235"/>
      <c r="M119" s="235"/>
      <c r="N119" s="235"/>
      <c r="O119" s="235"/>
      <c r="P119" s="235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6.5" customHeight="1">
      <c r="A120" s="115"/>
      <c r="B120" s="116"/>
      <c r="C120" s="195">
        <v>516</v>
      </c>
      <c r="D120" s="195"/>
      <c r="E120" s="74" t="s">
        <v>20</v>
      </c>
      <c r="F120" s="83">
        <f>Druhova!B116</f>
        <v>2488409.07</v>
      </c>
      <c r="G120" s="83">
        <f>Druhova!C116</f>
        <v>2460431</v>
      </c>
      <c r="H120" s="83">
        <f>Druhova!D116</f>
        <v>3105445.50515</v>
      </c>
      <c r="I120" s="83">
        <f>Druhova!E116</f>
        <v>2690903.49567</v>
      </c>
      <c r="J120" s="83">
        <f>Druhova!F116</f>
        <v>86.65112594</v>
      </c>
      <c r="K120" s="111">
        <f>Druhova!G116</f>
        <v>108.13750553</v>
      </c>
      <c r="L120" s="235"/>
      <c r="M120" s="235"/>
      <c r="N120" s="235"/>
      <c r="O120" s="235"/>
      <c r="P120" s="235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6.5" customHeight="1">
      <c r="A121" s="115"/>
      <c r="B121" s="116"/>
      <c r="C121" s="195">
        <v>517</v>
      </c>
      <c r="D121" s="195"/>
      <c r="E121" s="74" t="s">
        <v>21</v>
      </c>
      <c r="F121" s="83">
        <f>Druhova!B117</f>
        <v>389858.89</v>
      </c>
      <c r="G121" s="83">
        <f>Druhova!C117</f>
        <v>321907</v>
      </c>
      <c r="H121" s="83">
        <f>Druhova!D117</f>
        <v>399525.41031</v>
      </c>
      <c r="I121" s="83">
        <f>Druhova!E117</f>
        <v>402175.96955</v>
      </c>
      <c r="J121" s="83">
        <f>Druhova!F117</f>
        <v>100.663426949</v>
      </c>
      <c r="K121" s="111">
        <f>Druhova!G117</f>
        <v>103.15936865</v>
      </c>
      <c r="L121" s="235"/>
      <c r="M121" s="235"/>
      <c r="N121" s="235"/>
      <c r="O121" s="235"/>
      <c r="P121" s="235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6.5" customHeight="1">
      <c r="A122" s="115"/>
      <c r="B122" s="116"/>
      <c r="C122" s="195"/>
      <c r="D122" s="195">
        <v>5171</v>
      </c>
      <c r="E122" s="74" t="s">
        <v>827</v>
      </c>
      <c r="F122" s="83">
        <f>Druhova!B118</f>
        <v>261201.45</v>
      </c>
      <c r="G122" s="83">
        <f>Druhova!C118</f>
        <v>200552</v>
      </c>
      <c r="H122" s="83">
        <f>Druhova!D118</f>
        <v>285755.4163</v>
      </c>
      <c r="I122" s="83">
        <f>Druhova!E118</f>
        <v>297408.08628</v>
      </c>
      <c r="J122" s="83">
        <f>Druhova!F118</f>
        <v>104.077847458</v>
      </c>
      <c r="K122" s="111">
        <f>Druhova!G118</f>
        <v>113.861575531</v>
      </c>
      <c r="L122" s="235"/>
      <c r="M122" s="235"/>
      <c r="N122" s="235"/>
      <c r="O122" s="235"/>
      <c r="P122" s="235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18" s="28" customFormat="1" ht="16.5" customHeight="1">
      <c r="A123" s="115"/>
      <c r="B123" s="116"/>
      <c r="C123" s="195"/>
      <c r="D123" s="195">
        <v>5173</v>
      </c>
      <c r="E123" s="74" t="s">
        <v>468</v>
      </c>
      <c r="F123" s="83">
        <f>Druhova!B119</f>
        <v>91138.2</v>
      </c>
      <c r="G123" s="83">
        <f>Druhova!C119</f>
        <v>84404</v>
      </c>
      <c r="H123" s="83">
        <f>Druhova!D119</f>
        <v>91262.66041</v>
      </c>
      <c r="I123" s="83">
        <f>Druhova!E119</f>
        <v>83985.73165</v>
      </c>
      <c r="J123" s="83">
        <f>Druhova!F119</f>
        <v>92.026389843</v>
      </c>
      <c r="K123" s="111">
        <f>Druhova!G119</f>
        <v>92.152063185</v>
      </c>
      <c r="L123" s="236"/>
      <c r="M123" s="236"/>
      <c r="N123" s="236"/>
      <c r="O123" s="236"/>
      <c r="P123" s="236"/>
      <c r="Q123" s="236"/>
      <c r="R123" s="236"/>
    </row>
    <row r="124" spans="1:28" ht="16.5" customHeight="1">
      <c r="A124" s="115"/>
      <c r="B124" s="116"/>
      <c r="C124" s="195">
        <v>518</v>
      </c>
      <c r="D124" s="195"/>
      <c r="E124" s="74" t="s">
        <v>533</v>
      </c>
      <c r="F124" s="83">
        <f>Druhova!B120</f>
        <v>1369.47</v>
      </c>
      <c r="G124" s="83">
        <f>Druhova!C120</f>
        <v>1530</v>
      </c>
      <c r="H124" s="83">
        <f>Druhova!D120</f>
        <v>14</v>
      </c>
      <c r="I124" s="83">
        <f>Druhova!E120</f>
        <v>2354.57713</v>
      </c>
      <c r="J124" s="83">
        <f>Druhova!F120</f>
        <v>16818.408071429</v>
      </c>
      <c r="K124" s="111">
        <f>Druhova!G120</f>
        <v>171.933458199</v>
      </c>
      <c r="L124" s="235"/>
      <c r="M124" s="235"/>
      <c r="N124" s="235"/>
      <c r="O124" s="235"/>
      <c r="P124" s="235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22.5" customHeight="1">
      <c r="A125" s="115"/>
      <c r="B125" s="116"/>
      <c r="C125" s="195">
        <v>519</v>
      </c>
      <c r="D125" s="195"/>
      <c r="E125" s="74" t="s">
        <v>469</v>
      </c>
      <c r="F125" s="83">
        <f>Druhova!B121</f>
        <v>84660.76</v>
      </c>
      <c r="G125" s="83">
        <f>Druhova!C121</f>
        <v>39481</v>
      </c>
      <c r="H125" s="83">
        <f>Druhova!D121</f>
        <v>148242.63533</v>
      </c>
      <c r="I125" s="83">
        <f>Druhova!E121</f>
        <v>106456.65751</v>
      </c>
      <c r="J125" s="83">
        <f>Druhova!F121</f>
        <v>71.812442671</v>
      </c>
      <c r="K125" s="111">
        <f>Druhova!G121</f>
        <v>125.744982103</v>
      </c>
      <c r="L125" s="235"/>
      <c r="M125" s="235"/>
      <c r="N125" s="235"/>
      <c r="O125" s="235"/>
      <c r="P125" s="235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7.25" customHeight="1">
      <c r="A126" s="115"/>
      <c r="B126" s="116">
        <v>51</v>
      </c>
      <c r="C126" s="120"/>
      <c r="D126" s="116"/>
      <c r="E126" s="77" t="s">
        <v>22</v>
      </c>
      <c r="F126" s="150">
        <f>Druhova!B122</f>
        <v>3654874.82</v>
      </c>
      <c r="G126" s="150">
        <f>Druhova!C122</f>
        <v>3496461</v>
      </c>
      <c r="H126" s="150">
        <f>Druhova!D122</f>
        <v>4336143.408</v>
      </c>
      <c r="I126" s="150">
        <f>Druhova!E122</f>
        <v>3848048.61733</v>
      </c>
      <c r="J126" s="150">
        <f>Druhova!F122</f>
        <v>88.743573615</v>
      </c>
      <c r="K126" s="151">
        <f>Druhova!G122</f>
        <v>105.285373832</v>
      </c>
      <c r="L126" s="235"/>
      <c r="M126" s="235"/>
      <c r="N126" s="235"/>
      <c r="O126" s="235"/>
      <c r="P126" s="235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115"/>
      <c r="B127" s="116"/>
      <c r="C127" s="195">
        <v>521</v>
      </c>
      <c r="D127" s="195"/>
      <c r="E127" s="74" t="s">
        <v>564</v>
      </c>
      <c r="F127" s="83">
        <f>Druhova!B123</f>
        <v>0</v>
      </c>
      <c r="G127" s="83">
        <f>Druhova!C123</f>
        <v>0</v>
      </c>
      <c r="H127" s="83">
        <f>Druhova!D123</f>
        <v>0</v>
      </c>
      <c r="I127" s="83">
        <f>Druhova!E123</f>
        <v>0</v>
      </c>
      <c r="J127" s="83">
        <f>Druhova!F123</f>
        <v>0</v>
      </c>
      <c r="K127" s="111">
        <f>Druhova!G123</f>
        <v>0</v>
      </c>
      <c r="L127" s="235"/>
      <c r="M127" s="235"/>
      <c r="N127" s="235"/>
      <c r="O127" s="235"/>
      <c r="P127" s="235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115"/>
      <c r="B128" s="116"/>
      <c r="C128" s="195">
        <v>522</v>
      </c>
      <c r="D128" s="195"/>
      <c r="E128" s="74" t="s">
        <v>565</v>
      </c>
      <c r="F128" s="83">
        <f>Druhova!B124</f>
        <v>0</v>
      </c>
      <c r="G128" s="83">
        <f>Druhova!C124</f>
        <v>0</v>
      </c>
      <c r="H128" s="83">
        <f>Druhova!D124</f>
        <v>0</v>
      </c>
      <c r="I128" s="83">
        <f>Druhova!E124</f>
        <v>0</v>
      </c>
      <c r="J128" s="83">
        <f>Druhova!F124</f>
        <v>0</v>
      </c>
      <c r="K128" s="111">
        <f>Druhova!G124</f>
        <v>0</v>
      </c>
      <c r="L128" s="235"/>
      <c r="M128" s="235"/>
      <c r="N128" s="235"/>
      <c r="O128" s="235"/>
      <c r="P128" s="235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22.5">
      <c r="A129" s="115"/>
      <c r="B129" s="116"/>
      <c r="C129" s="195"/>
      <c r="D129" s="195">
        <v>5222</v>
      </c>
      <c r="E129" s="74" t="s">
        <v>566</v>
      </c>
      <c r="F129" s="83">
        <f>Druhova!B125</f>
        <v>0</v>
      </c>
      <c r="G129" s="83">
        <f>Druhova!C125</f>
        <v>0</v>
      </c>
      <c r="H129" s="83">
        <f>Druhova!D125</f>
        <v>0</v>
      </c>
      <c r="I129" s="83">
        <f>Druhova!E125</f>
        <v>0</v>
      </c>
      <c r="J129" s="83">
        <f>Druhova!F125</f>
        <v>0</v>
      </c>
      <c r="K129" s="111">
        <f>Druhova!G125</f>
        <v>0</v>
      </c>
      <c r="L129" s="235"/>
      <c r="M129" s="235"/>
      <c r="N129" s="235"/>
      <c r="O129" s="235"/>
      <c r="P129" s="235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22.5" customHeight="1">
      <c r="A130" s="115"/>
      <c r="B130" s="116"/>
      <c r="C130" s="195"/>
      <c r="D130" s="195">
        <v>5229</v>
      </c>
      <c r="E130" s="74" t="s">
        <v>567</v>
      </c>
      <c r="F130" s="83">
        <f>Druhova!B126</f>
        <v>0</v>
      </c>
      <c r="G130" s="83">
        <f>Druhova!C126</f>
        <v>0</v>
      </c>
      <c r="H130" s="83">
        <f>Druhova!D126</f>
        <v>0</v>
      </c>
      <c r="I130" s="83">
        <f>Druhova!E126</f>
        <v>0</v>
      </c>
      <c r="J130" s="83">
        <f>Druhova!F126</f>
        <v>0</v>
      </c>
      <c r="K130" s="111">
        <f>Druhova!G126</f>
        <v>0</v>
      </c>
      <c r="L130" s="235"/>
      <c r="M130" s="235"/>
      <c r="N130" s="235"/>
      <c r="O130" s="235"/>
      <c r="P130" s="235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22.5" customHeight="1">
      <c r="A131" s="115"/>
      <c r="B131" s="116"/>
      <c r="C131" s="195">
        <v>523</v>
      </c>
      <c r="D131" s="195"/>
      <c r="E131" s="74" t="s">
        <v>515</v>
      </c>
      <c r="F131" s="83">
        <f>Druhova!B127</f>
        <v>0</v>
      </c>
      <c r="G131" s="83">
        <f>Druhova!C127</f>
        <v>0</v>
      </c>
      <c r="H131" s="83">
        <f>Druhova!D127</f>
        <v>0</v>
      </c>
      <c r="I131" s="83">
        <f>Druhova!E127</f>
        <v>0</v>
      </c>
      <c r="J131" s="83">
        <f>Druhova!F127</f>
        <v>0</v>
      </c>
      <c r="K131" s="111">
        <f>Druhova!G127</f>
        <v>0</v>
      </c>
      <c r="L131" s="235"/>
      <c r="M131" s="235"/>
      <c r="N131" s="235"/>
      <c r="O131" s="235"/>
      <c r="P131" s="235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22.5" customHeight="1">
      <c r="A132" s="115"/>
      <c r="B132" s="116"/>
      <c r="C132" s="195">
        <v>524</v>
      </c>
      <c r="D132" s="195"/>
      <c r="E132" s="74" t="s">
        <v>542</v>
      </c>
      <c r="F132" s="83">
        <f>Druhova!B128</f>
        <v>0</v>
      </c>
      <c r="G132" s="83">
        <f>Druhova!C128</f>
        <v>0</v>
      </c>
      <c r="H132" s="83">
        <f>Druhova!D128</f>
        <v>0</v>
      </c>
      <c r="I132" s="83">
        <f>Druhova!E128</f>
        <v>0</v>
      </c>
      <c r="J132" s="83">
        <f>Druhova!F128</f>
        <v>0</v>
      </c>
      <c r="K132" s="111">
        <f>Druhova!G128</f>
        <v>0</v>
      </c>
      <c r="L132" s="235"/>
      <c r="M132" s="235"/>
      <c r="N132" s="235"/>
      <c r="O132" s="235"/>
      <c r="P132" s="235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22.5">
      <c r="A133" s="115"/>
      <c r="B133" s="116"/>
      <c r="C133" s="195">
        <v>525</v>
      </c>
      <c r="D133" s="195"/>
      <c r="E133" s="74" t="s">
        <v>563</v>
      </c>
      <c r="F133" s="83">
        <f>Druhova!B129</f>
        <v>0</v>
      </c>
      <c r="G133" s="83">
        <f>Druhova!C129</f>
        <v>0</v>
      </c>
      <c r="H133" s="83">
        <f>Druhova!D129</f>
        <v>0</v>
      </c>
      <c r="I133" s="83">
        <f>Druhova!E129</f>
        <v>0</v>
      </c>
      <c r="J133" s="83">
        <f>Druhova!F129</f>
        <v>0</v>
      </c>
      <c r="K133" s="111">
        <f>Druhova!G129</f>
        <v>0</v>
      </c>
      <c r="L133" s="235"/>
      <c r="M133" s="235"/>
      <c r="N133" s="235"/>
      <c r="O133" s="235"/>
      <c r="P133" s="235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18" s="28" customFormat="1" ht="26.25" customHeight="1">
      <c r="A134" s="115"/>
      <c r="B134" s="116">
        <v>52</v>
      </c>
      <c r="C134" s="120"/>
      <c r="D134" s="116"/>
      <c r="E134" s="77" t="s">
        <v>568</v>
      </c>
      <c r="F134" s="150">
        <f>Druhova!B130</f>
        <v>0</v>
      </c>
      <c r="G134" s="150">
        <f>Druhova!C130</f>
        <v>0</v>
      </c>
      <c r="H134" s="150">
        <f>Druhova!D130</f>
        <v>0</v>
      </c>
      <c r="I134" s="150">
        <f>Druhova!E130</f>
        <v>0</v>
      </c>
      <c r="J134" s="150">
        <f>Druhova!F130</f>
        <v>0</v>
      </c>
      <c r="K134" s="151">
        <f>Druhova!G130</f>
        <v>0</v>
      </c>
      <c r="L134" s="236"/>
      <c r="M134" s="236"/>
      <c r="N134" s="236"/>
      <c r="O134" s="236"/>
      <c r="P134" s="236"/>
      <c r="Q134" s="236"/>
      <c r="R134" s="236"/>
    </row>
    <row r="135" spans="1:28" ht="24" customHeight="1">
      <c r="A135" s="115"/>
      <c r="B135" s="116"/>
      <c r="C135" s="195">
        <v>531</v>
      </c>
      <c r="D135" s="195"/>
      <c r="E135" s="74" t="s">
        <v>817</v>
      </c>
      <c r="F135" s="83">
        <f>Druhova!B131</f>
        <v>4600</v>
      </c>
      <c r="G135" s="83">
        <f>Druhova!C131</f>
        <v>7500</v>
      </c>
      <c r="H135" s="83">
        <f>Druhova!D131</f>
        <v>7500</v>
      </c>
      <c r="I135" s="83">
        <f>Druhova!E131</f>
        <v>4875</v>
      </c>
      <c r="J135" s="83">
        <f>Druhova!F131</f>
        <v>65</v>
      </c>
      <c r="K135" s="111">
        <f>Druhova!G131</f>
        <v>105.97826087</v>
      </c>
      <c r="L135" s="235"/>
      <c r="M135" s="235"/>
      <c r="N135" s="235"/>
      <c r="O135" s="235"/>
      <c r="P135" s="235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115"/>
      <c r="B136" s="116"/>
      <c r="C136" s="195"/>
      <c r="D136" s="195">
        <v>5312</v>
      </c>
      <c r="E136" s="74" t="s">
        <v>828</v>
      </c>
      <c r="F136" s="83">
        <f>Druhova!B132</f>
        <v>0</v>
      </c>
      <c r="G136" s="83">
        <f>Druhova!C132</f>
        <v>0</v>
      </c>
      <c r="H136" s="83">
        <f>Druhova!D132</f>
        <v>0</v>
      </c>
      <c r="I136" s="83">
        <f>Druhova!E132</f>
        <v>0</v>
      </c>
      <c r="J136" s="83">
        <f>Druhova!F132</f>
        <v>0</v>
      </c>
      <c r="K136" s="111">
        <f>Druhova!G132</f>
        <v>0</v>
      </c>
      <c r="L136" s="235"/>
      <c r="M136" s="235"/>
      <c r="N136" s="235"/>
      <c r="O136" s="235"/>
      <c r="P136" s="235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22.5" customHeight="1">
      <c r="A137" s="115"/>
      <c r="B137" s="116"/>
      <c r="C137" s="195"/>
      <c r="D137" s="195">
        <v>5314</v>
      </c>
      <c r="E137" s="76" t="s">
        <v>481</v>
      </c>
      <c r="F137" s="83">
        <f>Druhova!B133</f>
        <v>0</v>
      </c>
      <c r="G137" s="83">
        <f>Druhova!C133</f>
        <v>0</v>
      </c>
      <c r="H137" s="83">
        <f>Druhova!D133</f>
        <v>0</v>
      </c>
      <c r="I137" s="83">
        <f>Druhova!E133</f>
        <v>0</v>
      </c>
      <c r="J137" s="83">
        <f>Druhova!F133</f>
        <v>0</v>
      </c>
      <c r="K137" s="111">
        <f>Druhova!G133</f>
        <v>0</v>
      </c>
      <c r="L137" s="235"/>
      <c r="M137" s="235"/>
      <c r="N137" s="235"/>
      <c r="O137" s="235"/>
      <c r="P137" s="235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22.5" customHeight="1">
      <c r="A138" s="117"/>
      <c r="B138" s="118"/>
      <c r="C138" s="195"/>
      <c r="D138" s="216">
        <v>5318</v>
      </c>
      <c r="E138" s="76" t="s">
        <v>818</v>
      </c>
      <c r="F138" s="83">
        <f>Druhova!B134</f>
        <v>0</v>
      </c>
      <c r="G138" s="83">
        <f>Druhova!C134</f>
        <v>0</v>
      </c>
      <c r="H138" s="83">
        <f>Druhova!D134</f>
        <v>0</v>
      </c>
      <c r="I138" s="83">
        <f>Druhova!E134</f>
        <v>0</v>
      </c>
      <c r="J138" s="83">
        <f>Druhova!F134</f>
        <v>0</v>
      </c>
      <c r="K138" s="111">
        <f>Druhova!G134</f>
        <v>0</v>
      </c>
      <c r="L138" s="235"/>
      <c r="M138" s="235"/>
      <c r="N138" s="235"/>
      <c r="O138" s="235"/>
      <c r="P138" s="235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22.5" customHeight="1">
      <c r="A139" s="115"/>
      <c r="B139" s="116"/>
      <c r="C139" s="195">
        <v>532</v>
      </c>
      <c r="D139" s="195"/>
      <c r="E139" s="74" t="s">
        <v>482</v>
      </c>
      <c r="F139" s="83">
        <f>Druhova!B135</f>
        <v>12024.46</v>
      </c>
      <c r="G139" s="83">
        <f>Druhova!C135</f>
        <v>38880</v>
      </c>
      <c r="H139" s="83">
        <f>Druhova!D135</f>
        <v>38880</v>
      </c>
      <c r="I139" s="83">
        <f>Druhova!E135</f>
        <v>23013.46905</v>
      </c>
      <c r="J139" s="83">
        <f>Druhova!F135</f>
        <v>59.191021219</v>
      </c>
      <c r="K139" s="111">
        <f>Druhova!G135</f>
        <v>191.38879459</v>
      </c>
      <c r="L139" s="235"/>
      <c r="M139" s="235"/>
      <c r="N139" s="235"/>
      <c r="O139" s="235"/>
      <c r="P139" s="235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115"/>
      <c r="B140" s="116"/>
      <c r="C140" s="195"/>
      <c r="D140" s="195">
        <v>5321</v>
      </c>
      <c r="E140" s="74" t="s">
        <v>570</v>
      </c>
      <c r="F140" s="83">
        <f>Druhova!B136</f>
        <v>0</v>
      </c>
      <c r="G140" s="83">
        <f>Druhova!C136</f>
        <v>0</v>
      </c>
      <c r="H140" s="83">
        <f>Druhova!D136</f>
        <v>0</v>
      </c>
      <c r="I140" s="83">
        <f>Druhova!E136</f>
        <v>0</v>
      </c>
      <c r="J140" s="83">
        <f>Druhova!F136</f>
        <v>0</v>
      </c>
      <c r="K140" s="111">
        <f>Druhova!G136</f>
        <v>0</v>
      </c>
      <c r="L140" s="235"/>
      <c r="M140" s="235"/>
      <c r="N140" s="235"/>
      <c r="O140" s="235"/>
      <c r="P140" s="235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22.5" customHeight="1">
      <c r="A141" s="115"/>
      <c r="B141" s="116"/>
      <c r="C141" s="195"/>
      <c r="D141" s="195">
        <v>5322</v>
      </c>
      <c r="E141" s="74" t="s">
        <v>571</v>
      </c>
      <c r="F141" s="83">
        <f>Druhova!B137</f>
        <v>0</v>
      </c>
      <c r="G141" s="83">
        <f>Druhova!C137</f>
        <v>0</v>
      </c>
      <c r="H141" s="83">
        <f>Druhova!D137</f>
        <v>0</v>
      </c>
      <c r="I141" s="83">
        <f>Druhova!E137</f>
        <v>0</v>
      </c>
      <c r="J141" s="83">
        <f>Druhova!F137</f>
        <v>0</v>
      </c>
      <c r="K141" s="111">
        <f>Druhova!G137</f>
        <v>0</v>
      </c>
      <c r="L141" s="235"/>
      <c r="M141" s="235"/>
      <c r="N141" s="235"/>
      <c r="O141" s="235"/>
      <c r="P141" s="235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18" s="28" customFormat="1" ht="12.75">
      <c r="A142" s="115"/>
      <c r="B142" s="116"/>
      <c r="C142" s="195"/>
      <c r="D142" s="195">
        <v>5323</v>
      </c>
      <c r="E142" s="74" t="s">
        <v>572</v>
      </c>
      <c r="F142" s="83">
        <f>Druhova!B138</f>
        <v>12024.46</v>
      </c>
      <c r="G142" s="83">
        <f>Druhova!C138</f>
        <v>38880</v>
      </c>
      <c r="H142" s="83">
        <f>Druhova!D138</f>
        <v>38880</v>
      </c>
      <c r="I142" s="83">
        <f>Druhova!E138</f>
        <v>23013.46905</v>
      </c>
      <c r="J142" s="83">
        <f>Druhova!F138</f>
        <v>59.191021219</v>
      </c>
      <c r="K142" s="111">
        <f>Druhova!G138</f>
        <v>191.38879459</v>
      </c>
      <c r="L142" s="236"/>
      <c r="M142" s="236"/>
      <c r="N142" s="236"/>
      <c r="O142" s="236"/>
      <c r="P142" s="236"/>
      <c r="Q142" s="236"/>
      <c r="R142" s="236"/>
    </row>
    <row r="143" spans="1:28" ht="22.5">
      <c r="A143" s="115"/>
      <c r="B143" s="116"/>
      <c r="C143" s="195"/>
      <c r="D143" s="195">
        <v>5324</v>
      </c>
      <c r="E143" s="74" t="s">
        <v>573</v>
      </c>
      <c r="F143" s="83">
        <f>Druhova!B139</f>
        <v>0</v>
      </c>
      <c r="G143" s="83">
        <f>Druhova!C139</f>
        <v>0</v>
      </c>
      <c r="H143" s="83">
        <f>Druhova!D139</f>
        <v>0</v>
      </c>
      <c r="I143" s="83">
        <f>Druhova!E139</f>
        <v>0</v>
      </c>
      <c r="J143" s="83">
        <f>Druhova!F139</f>
        <v>0</v>
      </c>
      <c r="K143" s="111">
        <f>Druhova!G139</f>
        <v>0</v>
      </c>
      <c r="L143" s="235"/>
      <c r="M143" s="235"/>
      <c r="N143" s="235"/>
      <c r="O143" s="235"/>
      <c r="P143" s="235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115"/>
      <c r="B144" s="116"/>
      <c r="C144" s="195"/>
      <c r="D144" s="195">
        <v>5325</v>
      </c>
      <c r="E144" s="74" t="s">
        <v>587</v>
      </c>
      <c r="F144" s="83">
        <f>Druhova!B140</f>
        <v>0</v>
      </c>
      <c r="G144" s="83">
        <f>Druhova!C140</f>
        <v>0</v>
      </c>
      <c r="H144" s="83">
        <f>Druhova!D140</f>
        <v>0</v>
      </c>
      <c r="I144" s="83">
        <f>Druhova!E140</f>
        <v>0</v>
      </c>
      <c r="J144" s="83">
        <f>Druhova!F140</f>
        <v>0</v>
      </c>
      <c r="K144" s="111">
        <f>Druhova!G140</f>
        <v>0</v>
      </c>
      <c r="L144" s="235"/>
      <c r="M144" s="235"/>
      <c r="N144" s="235"/>
      <c r="O144" s="235"/>
      <c r="P144" s="235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22.5" customHeight="1">
      <c r="A145" s="115"/>
      <c r="B145" s="116"/>
      <c r="C145" s="195"/>
      <c r="D145" s="195">
        <v>5329</v>
      </c>
      <c r="E145" s="74" t="s">
        <v>819</v>
      </c>
      <c r="F145" s="83">
        <f>Druhova!B141</f>
        <v>0</v>
      </c>
      <c r="G145" s="83">
        <f>Druhova!C141</f>
        <v>0</v>
      </c>
      <c r="H145" s="83">
        <f>Druhova!D141</f>
        <v>0</v>
      </c>
      <c r="I145" s="83">
        <f>Druhova!E141</f>
        <v>0</v>
      </c>
      <c r="J145" s="83">
        <f>Druhova!F141</f>
        <v>0</v>
      </c>
      <c r="K145" s="111">
        <f>Druhova!G141</f>
        <v>0</v>
      </c>
      <c r="L145" s="235"/>
      <c r="M145" s="235"/>
      <c r="N145" s="235"/>
      <c r="O145" s="235"/>
      <c r="P145" s="235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22.5" customHeight="1">
      <c r="A146" s="115"/>
      <c r="B146" s="116"/>
      <c r="C146" s="195">
        <v>533</v>
      </c>
      <c r="D146" s="195"/>
      <c r="E146" s="74" t="s">
        <v>513</v>
      </c>
      <c r="F146" s="83">
        <f>Druhova!B142</f>
        <v>0</v>
      </c>
      <c r="G146" s="83">
        <f>Druhova!C142</f>
        <v>0</v>
      </c>
      <c r="H146" s="83">
        <f>Druhova!D142</f>
        <v>0</v>
      </c>
      <c r="I146" s="83">
        <f>Druhova!E142</f>
        <v>0</v>
      </c>
      <c r="J146" s="83">
        <f>Druhova!F142</f>
        <v>0</v>
      </c>
      <c r="K146" s="111">
        <f>Druhova!G142</f>
        <v>0</v>
      </c>
      <c r="L146" s="235"/>
      <c r="M146" s="235"/>
      <c r="N146" s="235"/>
      <c r="O146" s="235"/>
      <c r="P146" s="235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6.5" customHeight="1">
      <c r="A147" s="115"/>
      <c r="B147" s="116"/>
      <c r="C147" s="195">
        <v>534</v>
      </c>
      <c r="D147" s="195"/>
      <c r="E147" s="74" t="s">
        <v>23</v>
      </c>
      <c r="F147" s="83">
        <f>Druhova!B143</f>
        <v>162824.36</v>
      </c>
      <c r="G147" s="83">
        <f>Druhova!C143</f>
        <v>74684</v>
      </c>
      <c r="H147" s="83">
        <f>Druhova!D143</f>
        <v>75826</v>
      </c>
      <c r="I147" s="83">
        <f>Druhova!E143</f>
        <v>75881.304</v>
      </c>
      <c r="J147" s="83">
        <f>Druhova!F143</f>
        <v>100.072935405</v>
      </c>
      <c r="K147" s="111">
        <f>Druhova!G143</f>
        <v>46.603164293</v>
      </c>
      <c r="L147" s="235"/>
      <c r="M147" s="235"/>
      <c r="N147" s="235"/>
      <c r="O147" s="235"/>
      <c r="P147" s="235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22.5" customHeight="1">
      <c r="A148" s="115"/>
      <c r="B148" s="116"/>
      <c r="C148" s="195"/>
      <c r="D148" s="195">
        <v>5342</v>
      </c>
      <c r="E148" s="74" t="s">
        <v>470</v>
      </c>
      <c r="F148" s="83">
        <f>Druhova!B144</f>
        <v>162824.36</v>
      </c>
      <c r="G148" s="83">
        <f>Druhova!C144</f>
        <v>74684</v>
      </c>
      <c r="H148" s="83">
        <f>Druhova!D144</f>
        <v>75826</v>
      </c>
      <c r="I148" s="83">
        <f>Druhova!E144</f>
        <v>75881.304</v>
      </c>
      <c r="J148" s="83">
        <f>Druhova!F144</f>
        <v>100.072935405</v>
      </c>
      <c r="K148" s="111">
        <f>Druhova!G144</f>
        <v>46.603164293</v>
      </c>
      <c r="L148" s="235"/>
      <c r="M148" s="235"/>
      <c r="N148" s="235"/>
      <c r="O148" s="235"/>
      <c r="P148" s="235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6.5" customHeight="1">
      <c r="A149" s="115"/>
      <c r="B149" s="116"/>
      <c r="C149" s="195"/>
      <c r="D149" s="195">
        <v>5346</v>
      </c>
      <c r="E149" s="74" t="s">
        <v>534</v>
      </c>
      <c r="F149" s="83">
        <f>Druhova!B145</f>
        <v>0</v>
      </c>
      <c r="G149" s="83">
        <f>Druhova!C145</f>
        <v>0</v>
      </c>
      <c r="H149" s="83">
        <f>Druhova!D145</f>
        <v>0</v>
      </c>
      <c r="I149" s="83">
        <f>Druhova!E145</f>
        <v>0</v>
      </c>
      <c r="J149" s="83">
        <f>Druhova!F145</f>
        <v>0</v>
      </c>
      <c r="K149" s="111">
        <f>Druhova!G145</f>
        <v>0</v>
      </c>
      <c r="L149" s="235"/>
      <c r="M149" s="235"/>
      <c r="N149" s="235"/>
      <c r="O149" s="235"/>
      <c r="P149" s="235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6.5" customHeight="1">
      <c r="A150" s="115"/>
      <c r="B150" s="116"/>
      <c r="C150" s="195">
        <v>536</v>
      </c>
      <c r="D150" s="195"/>
      <c r="E150" s="119" t="s">
        <v>24</v>
      </c>
      <c r="F150" s="83">
        <f>Druhova!B146</f>
        <v>38280.46</v>
      </c>
      <c r="G150" s="83">
        <f>Druhova!C146</f>
        <v>55801</v>
      </c>
      <c r="H150" s="83">
        <f>Druhova!D146</f>
        <v>48724.041</v>
      </c>
      <c r="I150" s="83">
        <f>Druhova!E146</f>
        <v>43840.48612</v>
      </c>
      <c r="J150" s="83">
        <f>Druhova!F146</f>
        <v>89.977114419</v>
      </c>
      <c r="K150" s="111">
        <f>Druhova!G146</f>
        <v>114.524449602</v>
      </c>
      <c r="L150" s="235"/>
      <c r="M150" s="235"/>
      <c r="N150" s="235"/>
      <c r="O150" s="235"/>
      <c r="P150" s="235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36">
      <c r="A151" s="115"/>
      <c r="B151" s="116">
        <v>53</v>
      </c>
      <c r="C151" s="195"/>
      <c r="D151" s="116"/>
      <c r="E151" s="77" t="s">
        <v>569</v>
      </c>
      <c r="F151" s="150">
        <f>Druhova!B147</f>
        <v>217729.28</v>
      </c>
      <c r="G151" s="150">
        <f>Druhova!C147</f>
        <v>176865</v>
      </c>
      <c r="H151" s="150">
        <f>Druhova!D147</f>
        <v>170930.041</v>
      </c>
      <c r="I151" s="150">
        <f>Druhova!E147</f>
        <v>147610.25917</v>
      </c>
      <c r="J151" s="150">
        <f>Druhova!F147</f>
        <v>86.35711915</v>
      </c>
      <c r="K151" s="151">
        <f>Druhova!G147</f>
        <v>67.79531865</v>
      </c>
      <c r="L151" s="235"/>
      <c r="M151" s="235"/>
      <c r="N151" s="235"/>
      <c r="O151" s="235"/>
      <c r="P151" s="235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15"/>
      <c r="B152" s="116"/>
      <c r="C152" s="195">
        <v>541</v>
      </c>
      <c r="D152" s="195"/>
      <c r="E152" s="74" t="s">
        <v>25</v>
      </c>
      <c r="F152" s="83">
        <f>Druhova!B148</f>
        <v>421599.17</v>
      </c>
      <c r="G152" s="83">
        <f>Druhova!C148</f>
        <v>589012</v>
      </c>
      <c r="H152" s="83">
        <f>Druhova!D148</f>
        <v>589012</v>
      </c>
      <c r="I152" s="83">
        <f>Druhova!E148</f>
        <v>414269.85</v>
      </c>
      <c r="J152" s="83">
        <f>Druhova!F148</f>
        <v>70.333006798</v>
      </c>
      <c r="K152" s="111">
        <f>Druhova!G148</f>
        <v>98.261543067</v>
      </c>
      <c r="L152" s="235"/>
      <c r="M152" s="235"/>
      <c r="N152" s="235"/>
      <c r="O152" s="235"/>
      <c r="P152" s="235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15"/>
      <c r="B153" s="116"/>
      <c r="C153" s="195">
        <v>542</v>
      </c>
      <c r="D153" s="195"/>
      <c r="E153" s="74" t="s">
        <v>26</v>
      </c>
      <c r="F153" s="83">
        <f>Druhova!B149</f>
        <v>24085.99</v>
      </c>
      <c r="G153" s="83">
        <f>Druhova!C149</f>
        <v>30315</v>
      </c>
      <c r="H153" s="83">
        <f>Druhova!D149</f>
        <v>41679.219</v>
      </c>
      <c r="I153" s="83">
        <f>Druhova!E149</f>
        <v>34048.35733</v>
      </c>
      <c r="J153" s="83">
        <f>Druhova!F149</f>
        <v>81.691447553</v>
      </c>
      <c r="K153" s="111">
        <f>Druhova!G149</f>
        <v>141.361668464</v>
      </c>
      <c r="L153" s="235"/>
      <c r="M153" s="235"/>
      <c r="N153" s="235"/>
      <c r="O153" s="235"/>
      <c r="P153" s="235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15"/>
      <c r="B154" s="116"/>
      <c r="C154" s="195">
        <v>549</v>
      </c>
      <c r="D154" s="195"/>
      <c r="E154" s="74" t="s">
        <v>27</v>
      </c>
      <c r="F154" s="83">
        <f>Druhova!B150</f>
        <v>1</v>
      </c>
      <c r="G154" s="83">
        <f>Druhova!C150</f>
        <v>20</v>
      </c>
      <c r="H154" s="83">
        <f>Druhova!D150</f>
        <v>14</v>
      </c>
      <c r="I154" s="83">
        <f>Druhova!E150</f>
        <v>2</v>
      </c>
      <c r="J154" s="83">
        <f>Druhova!F150</f>
        <v>14.285714286</v>
      </c>
      <c r="K154" s="111">
        <f>Druhova!G150</f>
        <v>200</v>
      </c>
      <c r="L154" s="235"/>
      <c r="M154" s="235"/>
      <c r="N154" s="235"/>
      <c r="O154" s="235"/>
      <c r="P154" s="235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15"/>
      <c r="B155" s="116">
        <v>54</v>
      </c>
      <c r="C155" s="195"/>
      <c r="D155" s="116"/>
      <c r="E155" s="109" t="s">
        <v>28</v>
      </c>
      <c r="F155" s="150">
        <f>Druhova!B151</f>
        <v>445686.16</v>
      </c>
      <c r="G155" s="150">
        <f>Druhova!C151</f>
        <v>619347</v>
      </c>
      <c r="H155" s="150">
        <f>Druhova!D151</f>
        <v>630705.219</v>
      </c>
      <c r="I155" s="150">
        <f>Druhova!E151</f>
        <v>448320.20733</v>
      </c>
      <c r="J155" s="150">
        <f>Druhova!F151</f>
        <v>71.082368407</v>
      </c>
      <c r="K155" s="151">
        <f>Druhova!G151</f>
        <v>100.591009452</v>
      </c>
      <c r="L155" s="235"/>
      <c r="M155" s="235"/>
      <c r="N155" s="235"/>
      <c r="O155" s="235"/>
      <c r="P155" s="235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24" customHeight="1">
      <c r="A156" s="115"/>
      <c r="B156" s="116"/>
      <c r="C156" s="195">
        <v>551</v>
      </c>
      <c r="D156" s="195"/>
      <c r="E156" s="74" t="s">
        <v>820</v>
      </c>
      <c r="F156" s="83">
        <f>Druhova!B152</f>
        <v>4008.84</v>
      </c>
      <c r="G156" s="83">
        <f>Druhova!C152</f>
        <v>2507</v>
      </c>
      <c r="H156" s="83">
        <f>Druhova!D152</f>
        <v>2199</v>
      </c>
      <c r="I156" s="83">
        <f>Druhova!E152</f>
        <v>3738.33614</v>
      </c>
      <c r="J156" s="83">
        <f>Druhova!F152</f>
        <v>170.001643474</v>
      </c>
      <c r="K156" s="111">
        <f>Druhova!G152</f>
        <v>93.252315882</v>
      </c>
      <c r="L156" s="235"/>
      <c r="M156" s="235"/>
      <c r="N156" s="235"/>
      <c r="O156" s="235"/>
      <c r="P156" s="235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34.5" customHeight="1">
      <c r="A157" s="115"/>
      <c r="B157" s="116"/>
      <c r="C157" s="195"/>
      <c r="D157" s="195">
        <v>5514</v>
      </c>
      <c r="E157" s="74" t="s">
        <v>535</v>
      </c>
      <c r="F157" s="83">
        <f>Druhova!B153</f>
        <v>0</v>
      </c>
      <c r="G157" s="83">
        <f>Druhova!C153</f>
        <v>0</v>
      </c>
      <c r="H157" s="83">
        <f>Druhova!D153</f>
        <v>0</v>
      </c>
      <c r="I157" s="83">
        <f>Druhova!E153</f>
        <v>0</v>
      </c>
      <c r="J157" s="83">
        <f>Druhova!F153</f>
        <v>0</v>
      </c>
      <c r="K157" s="111">
        <f>Druhova!G153</f>
        <v>0</v>
      </c>
      <c r="L157" s="235"/>
      <c r="M157" s="235"/>
      <c r="N157" s="235"/>
      <c r="O157" s="235"/>
      <c r="P157" s="235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34.5" customHeight="1">
      <c r="A158" s="115"/>
      <c r="B158" s="116"/>
      <c r="C158" s="195"/>
      <c r="D158" s="195">
        <v>5515</v>
      </c>
      <c r="E158" s="74" t="s">
        <v>219</v>
      </c>
      <c r="F158" s="83">
        <f>Druhova!B154</f>
        <v>0</v>
      </c>
      <c r="G158" s="83">
        <f>Druhova!C154</f>
        <v>0</v>
      </c>
      <c r="H158" s="83">
        <f>Druhova!D154</f>
        <v>0</v>
      </c>
      <c r="I158" s="83">
        <f>Druhova!E154</f>
        <v>0</v>
      </c>
      <c r="J158" s="83">
        <f>Druhova!F154</f>
        <v>0</v>
      </c>
      <c r="K158" s="111">
        <f>Druhova!G154</f>
        <v>0</v>
      </c>
      <c r="L158" s="235"/>
      <c r="M158" s="235"/>
      <c r="N158" s="235"/>
      <c r="O158" s="235"/>
      <c r="P158" s="235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15"/>
      <c r="B159" s="116"/>
      <c r="C159" s="195">
        <v>552</v>
      </c>
      <c r="D159" s="195"/>
      <c r="E159" s="74" t="s">
        <v>442</v>
      </c>
      <c r="F159" s="83">
        <f>Druhova!B155</f>
        <v>0</v>
      </c>
      <c r="G159" s="83">
        <f>Druhova!C155</f>
        <v>0</v>
      </c>
      <c r="H159" s="83">
        <f>Druhova!D155</f>
        <v>0</v>
      </c>
      <c r="I159" s="83">
        <f>Druhova!E155</f>
        <v>0</v>
      </c>
      <c r="J159" s="83">
        <f>Druhova!F155</f>
        <v>0</v>
      </c>
      <c r="K159" s="111">
        <f>Druhova!G155</f>
        <v>0</v>
      </c>
      <c r="L159" s="235"/>
      <c r="M159" s="235"/>
      <c r="N159" s="235"/>
      <c r="O159" s="235"/>
      <c r="P159" s="235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15"/>
      <c r="B160" s="116"/>
      <c r="C160" s="195">
        <v>553</v>
      </c>
      <c r="D160" s="195"/>
      <c r="E160" s="74" t="s">
        <v>29</v>
      </c>
      <c r="F160" s="83">
        <f>Druhova!B156</f>
        <v>236.24</v>
      </c>
      <c r="G160" s="83">
        <f>Druhova!C156</f>
        <v>260</v>
      </c>
      <c r="H160" s="83">
        <f>Druhova!D156</f>
        <v>102</v>
      </c>
      <c r="I160" s="83">
        <f>Druhova!E156</f>
        <v>101.51209</v>
      </c>
      <c r="J160" s="83">
        <f>Druhova!F156</f>
        <v>99.521656863</v>
      </c>
      <c r="K160" s="111">
        <f>Druhova!G156</f>
        <v>42.969899255</v>
      </c>
      <c r="L160" s="235"/>
      <c r="M160" s="235"/>
      <c r="N160" s="235"/>
      <c r="O160" s="235"/>
      <c r="P160" s="235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15"/>
      <c r="B161" s="116">
        <v>55</v>
      </c>
      <c r="C161" s="195"/>
      <c r="D161" s="116"/>
      <c r="E161" s="77" t="s">
        <v>30</v>
      </c>
      <c r="F161" s="150">
        <f>Druhova!B157</f>
        <v>4245.08</v>
      </c>
      <c r="G161" s="150">
        <f>Druhova!C157</f>
        <v>2767</v>
      </c>
      <c r="H161" s="150">
        <f>Druhova!D157</f>
        <v>2301</v>
      </c>
      <c r="I161" s="150">
        <f>Druhova!E157</f>
        <v>3839.84823</v>
      </c>
      <c r="J161" s="150">
        <f>Druhova!F157</f>
        <v>166.877367666</v>
      </c>
      <c r="K161" s="151">
        <f>Druhova!G157</f>
        <v>90.454084022</v>
      </c>
      <c r="L161" s="235"/>
      <c r="M161" s="235"/>
      <c r="N161" s="235"/>
      <c r="O161" s="235"/>
      <c r="P161" s="235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24" customHeight="1">
      <c r="A162" s="115"/>
      <c r="B162" s="116"/>
      <c r="C162" s="195">
        <v>561</v>
      </c>
      <c r="D162" s="195"/>
      <c r="E162" s="74" t="s">
        <v>471</v>
      </c>
      <c r="F162" s="83">
        <f>Druhova!B158</f>
        <v>0</v>
      </c>
      <c r="G162" s="83">
        <f>Druhova!C158</f>
        <v>0</v>
      </c>
      <c r="H162" s="83">
        <f>Druhova!D158</f>
        <v>0</v>
      </c>
      <c r="I162" s="83">
        <f>Druhova!E158</f>
        <v>0</v>
      </c>
      <c r="J162" s="83">
        <f>Druhova!F158</f>
        <v>0</v>
      </c>
      <c r="K162" s="111">
        <f>Druhova!G158</f>
        <v>0</v>
      </c>
      <c r="L162" s="235"/>
      <c r="M162" s="235"/>
      <c r="N162" s="235"/>
      <c r="O162" s="235"/>
      <c r="P162" s="235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22.5" customHeight="1">
      <c r="A163" s="115"/>
      <c r="B163" s="116"/>
      <c r="C163" s="195">
        <v>562</v>
      </c>
      <c r="D163" s="195"/>
      <c r="E163" s="74" t="s">
        <v>821</v>
      </c>
      <c r="F163" s="83">
        <f>Druhova!B159</f>
        <v>0</v>
      </c>
      <c r="G163" s="83">
        <f>Druhova!C159</f>
        <v>0</v>
      </c>
      <c r="H163" s="83">
        <f>Druhova!D159</f>
        <v>0</v>
      </c>
      <c r="I163" s="83">
        <f>Druhova!E159</f>
        <v>0</v>
      </c>
      <c r="J163" s="83">
        <f>Druhova!F159</f>
        <v>0</v>
      </c>
      <c r="K163" s="111">
        <f>Druhova!G159</f>
        <v>0</v>
      </c>
      <c r="L163" s="235"/>
      <c r="M163" s="235"/>
      <c r="N163" s="235"/>
      <c r="O163" s="235"/>
      <c r="P163" s="235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22.5" customHeight="1">
      <c r="A164" s="115"/>
      <c r="B164" s="116"/>
      <c r="C164" s="195">
        <v>563</v>
      </c>
      <c r="D164" s="195"/>
      <c r="E164" s="74" t="s">
        <v>472</v>
      </c>
      <c r="F164" s="83">
        <f>Druhova!B160</f>
        <v>0</v>
      </c>
      <c r="G164" s="83">
        <f>Druhova!C160</f>
        <v>0</v>
      </c>
      <c r="H164" s="83">
        <f>Druhova!D160</f>
        <v>0</v>
      </c>
      <c r="I164" s="83">
        <f>Druhova!E160</f>
        <v>0</v>
      </c>
      <c r="J164" s="83">
        <f>Druhova!F160</f>
        <v>0</v>
      </c>
      <c r="K164" s="111">
        <f>Druhova!G160</f>
        <v>0</v>
      </c>
      <c r="L164" s="235"/>
      <c r="M164" s="235"/>
      <c r="N164" s="235"/>
      <c r="O164" s="235"/>
      <c r="P164" s="235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22.5">
      <c r="A165" s="115"/>
      <c r="B165" s="116"/>
      <c r="C165" s="195">
        <v>564</v>
      </c>
      <c r="D165" s="195"/>
      <c r="E165" s="74" t="s">
        <v>473</v>
      </c>
      <c r="F165" s="83">
        <f>Druhova!B161</f>
        <v>0</v>
      </c>
      <c r="G165" s="83">
        <f>Druhova!C161</f>
        <v>0</v>
      </c>
      <c r="H165" s="83">
        <f>Druhova!D161</f>
        <v>0</v>
      </c>
      <c r="I165" s="83">
        <f>Druhova!E161</f>
        <v>0</v>
      </c>
      <c r="J165" s="83">
        <f>Druhova!F161</f>
        <v>0</v>
      </c>
      <c r="K165" s="111">
        <f>Druhova!G161</f>
        <v>0</v>
      </c>
      <c r="L165" s="235"/>
      <c r="M165" s="235"/>
      <c r="N165" s="235"/>
      <c r="O165" s="235"/>
      <c r="P165" s="235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18" s="28" customFormat="1" ht="22.5" customHeight="1">
      <c r="A166" s="115"/>
      <c r="B166" s="116"/>
      <c r="C166" s="195">
        <v>565</v>
      </c>
      <c r="D166" s="195"/>
      <c r="E166" s="74" t="s">
        <v>474</v>
      </c>
      <c r="F166" s="83">
        <f>Druhova!B162</f>
        <v>0</v>
      </c>
      <c r="G166" s="83">
        <f>Druhova!C162</f>
        <v>0</v>
      </c>
      <c r="H166" s="83">
        <f>Druhova!D162</f>
        <v>0</v>
      </c>
      <c r="I166" s="83">
        <f>Druhova!E162</f>
        <v>0</v>
      </c>
      <c r="J166" s="83">
        <f>Druhova!F162</f>
        <v>0</v>
      </c>
      <c r="K166" s="111">
        <f>Druhova!G162</f>
        <v>0</v>
      </c>
      <c r="L166" s="236"/>
      <c r="M166" s="236"/>
      <c r="N166" s="236"/>
      <c r="O166" s="236"/>
      <c r="P166" s="236"/>
      <c r="Q166" s="236"/>
      <c r="R166" s="236"/>
    </row>
    <row r="167" spans="1:28" ht="12.75">
      <c r="A167" s="115"/>
      <c r="B167" s="116"/>
      <c r="C167" s="195">
        <v>566</v>
      </c>
      <c r="D167" s="195"/>
      <c r="E167" s="74" t="s">
        <v>475</v>
      </c>
      <c r="F167" s="83">
        <f>Druhova!B163</f>
        <v>0</v>
      </c>
      <c r="G167" s="83">
        <f>Druhova!C163</f>
        <v>0</v>
      </c>
      <c r="H167" s="83">
        <f>Druhova!D163</f>
        <v>0</v>
      </c>
      <c r="I167" s="83">
        <f>Druhova!E163</f>
        <v>0</v>
      </c>
      <c r="J167" s="83">
        <f>Druhova!F163</f>
        <v>0</v>
      </c>
      <c r="K167" s="111">
        <f>Druhova!G163</f>
        <v>0</v>
      </c>
      <c r="L167" s="235"/>
      <c r="M167" s="235"/>
      <c r="N167" s="235"/>
      <c r="O167" s="235"/>
      <c r="P167" s="235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115"/>
      <c r="B168" s="116"/>
      <c r="C168" s="195">
        <v>567</v>
      </c>
      <c r="D168" s="195"/>
      <c r="E168" s="74" t="s">
        <v>476</v>
      </c>
      <c r="F168" s="83">
        <f>Druhova!B164</f>
        <v>0</v>
      </c>
      <c r="G168" s="83">
        <f>Druhova!C164</f>
        <v>0</v>
      </c>
      <c r="H168" s="83">
        <f>Druhova!D164</f>
        <v>0</v>
      </c>
      <c r="I168" s="83">
        <f>Druhova!E164</f>
        <v>0</v>
      </c>
      <c r="J168" s="83">
        <f>Druhova!F164</f>
        <v>0</v>
      </c>
      <c r="K168" s="111">
        <f>Druhova!G164</f>
        <v>0</v>
      </c>
      <c r="L168" s="235"/>
      <c r="M168" s="235"/>
      <c r="N168" s="235"/>
      <c r="O168" s="235"/>
      <c r="P168" s="235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115"/>
      <c r="B169" s="116">
        <v>56</v>
      </c>
      <c r="C169" s="195"/>
      <c r="D169" s="116"/>
      <c r="E169" s="77" t="s">
        <v>443</v>
      </c>
      <c r="F169" s="150">
        <f>Druhova!B165</f>
        <v>0</v>
      </c>
      <c r="G169" s="150">
        <f>Druhova!C165</f>
        <v>0</v>
      </c>
      <c r="H169" s="150">
        <f>Druhova!D165</f>
        <v>0</v>
      </c>
      <c r="I169" s="150">
        <f>Druhova!E165</f>
        <v>0</v>
      </c>
      <c r="J169" s="150">
        <f>Druhova!F165</f>
        <v>0</v>
      </c>
      <c r="K169" s="151">
        <f>Druhova!G165</f>
        <v>0</v>
      </c>
      <c r="L169" s="235"/>
      <c r="M169" s="235"/>
      <c r="N169" s="235"/>
      <c r="O169" s="235"/>
      <c r="P169" s="235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18" s="28" customFormat="1" ht="24" customHeight="1">
      <c r="A170" s="115"/>
      <c r="B170" s="116"/>
      <c r="C170" s="195">
        <v>571</v>
      </c>
      <c r="D170" s="195"/>
      <c r="E170" s="74" t="s">
        <v>478</v>
      </c>
      <c r="F170" s="83">
        <f>Druhova!B166</f>
        <v>0</v>
      </c>
      <c r="G170" s="83">
        <f>Druhova!C166</f>
        <v>0</v>
      </c>
      <c r="H170" s="83">
        <f>Druhova!D166</f>
        <v>0</v>
      </c>
      <c r="I170" s="83">
        <f>Druhova!E166</f>
        <v>0</v>
      </c>
      <c r="J170" s="83">
        <f>Druhova!F166</f>
        <v>0</v>
      </c>
      <c r="K170" s="111">
        <f>Druhova!G166</f>
        <v>0</v>
      </c>
      <c r="L170" s="236"/>
      <c r="M170" s="236"/>
      <c r="N170" s="236"/>
      <c r="O170" s="236"/>
      <c r="P170" s="236"/>
      <c r="Q170" s="236"/>
      <c r="R170" s="236"/>
    </row>
    <row r="171" spans="1:28" ht="22.5" customHeight="1">
      <c r="A171" s="115"/>
      <c r="B171" s="116"/>
      <c r="C171" s="195">
        <v>572</v>
      </c>
      <c r="D171" s="195"/>
      <c r="E171" s="74" t="s">
        <v>479</v>
      </c>
      <c r="F171" s="83">
        <f>Druhova!B167</f>
        <v>0</v>
      </c>
      <c r="G171" s="83">
        <f>Druhova!C167</f>
        <v>0</v>
      </c>
      <c r="H171" s="83">
        <f>Druhova!D167</f>
        <v>0</v>
      </c>
      <c r="I171" s="83">
        <f>Druhova!E167</f>
        <v>0</v>
      </c>
      <c r="J171" s="83">
        <f>Druhova!F167</f>
        <v>0</v>
      </c>
      <c r="K171" s="111">
        <f>Druhova!G167</f>
        <v>0</v>
      </c>
      <c r="L171" s="235"/>
      <c r="M171" s="235"/>
      <c r="N171" s="235"/>
      <c r="O171" s="235"/>
      <c r="P171" s="235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22.5" customHeight="1">
      <c r="A172" s="115"/>
      <c r="B172" s="116"/>
      <c r="C172" s="195">
        <v>573</v>
      </c>
      <c r="D172" s="195"/>
      <c r="E172" s="74" t="s">
        <v>480</v>
      </c>
      <c r="F172" s="83">
        <f>Druhova!B168</f>
        <v>0</v>
      </c>
      <c r="G172" s="83">
        <f>Druhova!C168</f>
        <v>0</v>
      </c>
      <c r="H172" s="83">
        <f>Druhova!D168</f>
        <v>0</v>
      </c>
      <c r="I172" s="83">
        <f>Druhova!E168</f>
        <v>0</v>
      </c>
      <c r="J172" s="83">
        <f>Druhova!F168</f>
        <v>0</v>
      </c>
      <c r="K172" s="111">
        <f>Druhova!G168</f>
        <v>0</v>
      </c>
      <c r="L172" s="235"/>
      <c r="M172" s="235"/>
      <c r="N172" s="235"/>
      <c r="O172" s="235"/>
      <c r="P172" s="235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22.5" customHeight="1">
      <c r="A173" s="115"/>
      <c r="B173" s="116"/>
      <c r="C173" s="195">
        <v>574</v>
      </c>
      <c r="D173" s="195"/>
      <c r="E173" s="74" t="s">
        <v>477</v>
      </c>
      <c r="F173" s="83">
        <f>Druhova!B169</f>
        <v>0</v>
      </c>
      <c r="G173" s="83">
        <f>Druhova!C169</f>
        <v>0</v>
      </c>
      <c r="H173" s="83">
        <f>Druhova!D169</f>
        <v>0</v>
      </c>
      <c r="I173" s="83">
        <f>Druhova!E169</f>
        <v>0</v>
      </c>
      <c r="J173" s="83">
        <f>Druhova!F169</f>
        <v>0</v>
      </c>
      <c r="K173" s="111">
        <f>Druhova!G169</f>
        <v>0</v>
      </c>
      <c r="L173" s="235"/>
      <c r="M173" s="235"/>
      <c r="N173" s="235"/>
      <c r="O173" s="235"/>
      <c r="P173" s="235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22.5" customHeight="1">
      <c r="A174" s="115"/>
      <c r="B174" s="116"/>
      <c r="C174" s="195">
        <v>575</v>
      </c>
      <c r="D174" s="195"/>
      <c r="E174" s="74" t="s">
        <v>400</v>
      </c>
      <c r="F174" s="83">
        <f>Druhova!B170</f>
        <v>0</v>
      </c>
      <c r="G174" s="83">
        <f>Druhova!C170</f>
        <v>0</v>
      </c>
      <c r="H174" s="83">
        <f>Druhova!D170</f>
        <v>0</v>
      </c>
      <c r="I174" s="83">
        <f>Druhova!E170</f>
        <v>0</v>
      </c>
      <c r="J174" s="83">
        <f>Druhova!F170</f>
        <v>0</v>
      </c>
      <c r="K174" s="111">
        <f>Druhova!G170</f>
        <v>0</v>
      </c>
      <c r="L174" s="235"/>
      <c r="M174" s="235"/>
      <c r="N174" s="235"/>
      <c r="O174" s="235"/>
      <c r="P174" s="235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22.5" customHeight="1">
      <c r="A175" s="115"/>
      <c r="B175" s="116"/>
      <c r="C175" s="195">
        <v>576</v>
      </c>
      <c r="D175" s="195"/>
      <c r="E175" s="74" t="s">
        <v>444</v>
      </c>
      <c r="F175" s="83">
        <f>Druhova!B171</f>
        <v>0</v>
      </c>
      <c r="G175" s="83">
        <f>Druhova!C171</f>
        <v>0</v>
      </c>
      <c r="H175" s="83">
        <f>Druhova!D171</f>
        <v>0</v>
      </c>
      <c r="I175" s="83">
        <f>Druhova!E171</f>
        <v>0</v>
      </c>
      <c r="J175" s="83">
        <f>Druhova!F171</f>
        <v>0</v>
      </c>
      <c r="K175" s="111">
        <f>Druhova!G171</f>
        <v>0</v>
      </c>
      <c r="L175" s="235"/>
      <c r="M175" s="235"/>
      <c r="N175" s="235"/>
      <c r="O175" s="235"/>
      <c r="P175" s="235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22.5" customHeight="1">
      <c r="A176" s="115"/>
      <c r="B176" s="116"/>
      <c r="C176" s="195">
        <v>577</v>
      </c>
      <c r="D176" s="195"/>
      <c r="E176" s="74" t="s">
        <v>401</v>
      </c>
      <c r="F176" s="83">
        <f>Druhova!B172</f>
        <v>0</v>
      </c>
      <c r="G176" s="83">
        <f>Druhova!C172</f>
        <v>0</v>
      </c>
      <c r="H176" s="83">
        <f>Druhova!D172</f>
        <v>0</v>
      </c>
      <c r="I176" s="83">
        <f>Druhova!E172</f>
        <v>0</v>
      </c>
      <c r="J176" s="83">
        <f>Druhova!F172</f>
        <v>0</v>
      </c>
      <c r="K176" s="111">
        <f>Druhova!G172</f>
        <v>0</v>
      </c>
      <c r="L176" s="235"/>
      <c r="M176" s="235"/>
      <c r="N176" s="235"/>
      <c r="O176" s="235"/>
      <c r="P176" s="235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15"/>
      <c r="B177" s="116"/>
      <c r="C177" s="195">
        <v>579</v>
      </c>
      <c r="D177" s="195"/>
      <c r="E177" s="74" t="s">
        <v>822</v>
      </c>
      <c r="F177" s="83">
        <f>Druhova!B173</f>
        <v>0</v>
      </c>
      <c r="G177" s="83">
        <f>Druhova!C173</f>
        <v>0</v>
      </c>
      <c r="H177" s="83">
        <f>Druhova!D173</f>
        <v>0</v>
      </c>
      <c r="I177" s="83">
        <f>Druhova!E173</f>
        <v>0</v>
      </c>
      <c r="J177" s="83">
        <f>Druhova!F173</f>
        <v>0</v>
      </c>
      <c r="K177" s="111">
        <f>Druhova!G173</f>
        <v>0</v>
      </c>
      <c r="L177" s="235"/>
      <c r="M177" s="235"/>
      <c r="N177" s="235"/>
      <c r="O177" s="235"/>
      <c r="P177" s="235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7.25" customHeight="1">
      <c r="A178" s="115"/>
      <c r="B178" s="116">
        <v>57</v>
      </c>
      <c r="C178" s="195"/>
      <c r="D178" s="116"/>
      <c r="E178" s="77" t="s">
        <v>412</v>
      </c>
      <c r="F178" s="150">
        <f>Druhova!B174</f>
        <v>0</v>
      </c>
      <c r="G178" s="150">
        <f>Druhova!C174</f>
        <v>0</v>
      </c>
      <c r="H178" s="150">
        <f>Druhova!D174</f>
        <v>0</v>
      </c>
      <c r="I178" s="150">
        <f>Druhova!E174</f>
        <v>0</v>
      </c>
      <c r="J178" s="150">
        <f>Druhova!F174</f>
        <v>0</v>
      </c>
      <c r="K178" s="151">
        <f>Druhova!G174</f>
        <v>0</v>
      </c>
      <c r="L178" s="235"/>
      <c r="M178" s="235"/>
      <c r="N178" s="235"/>
      <c r="O178" s="235"/>
      <c r="P178" s="235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18" s="28" customFormat="1" ht="18" customHeight="1">
      <c r="A179" s="115"/>
      <c r="B179" s="116"/>
      <c r="C179" s="195">
        <v>590</v>
      </c>
      <c r="D179" s="195"/>
      <c r="E179" s="74" t="s">
        <v>31</v>
      </c>
      <c r="F179" s="83">
        <f>Druhova!B175</f>
        <v>24212.24</v>
      </c>
      <c r="G179" s="83">
        <f>Druhova!C175</f>
        <v>3170</v>
      </c>
      <c r="H179" s="83">
        <f>Druhova!D175</f>
        <v>103903.332</v>
      </c>
      <c r="I179" s="83">
        <f>Druhova!E175</f>
        <v>92207.50347</v>
      </c>
      <c r="J179" s="83">
        <f>Druhova!F175</f>
        <v>88.743548157</v>
      </c>
      <c r="K179" s="111">
        <f>Druhova!G175</f>
        <v>380.8301234</v>
      </c>
      <c r="L179" s="236"/>
      <c r="M179" s="236"/>
      <c r="N179" s="236"/>
      <c r="O179" s="236"/>
      <c r="P179" s="236"/>
      <c r="Q179" s="236"/>
      <c r="R179" s="236"/>
    </row>
    <row r="180" spans="1:28" ht="17.25" customHeight="1" thickBot="1">
      <c r="A180" s="115"/>
      <c r="B180" s="116">
        <v>59</v>
      </c>
      <c r="C180" s="217"/>
      <c r="D180" s="116"/>
      <c r="E180" s="77" t="s">
        <v>31</v>
      </c>
      <c r="F180" s="152">
        <f>Druhova!B176</f>
        <v>24212.24</v>
      </c>
      <c r="G180" s="152">
        <f>Druhova!C176</f>
        <v>3170</v>
      </c>
      <c r="H180" s="152">
        <f>Druhova!D176</f>
        <v>103903.332</v>
      </c>
      <c r="I180" s="152">
        <f>Druhova!E176</f>
        <v>92207.50347</v>
      </c>
      <c r="J180" s="152">
        <f>Druhova!F176</f>
        <v>88.743548157</v>
      </c>
      <c r="K180" s="153">
        <f>Druhova!G176</f>
        <v>380.8301234</v>
      </c>
      <c r="L180" s="235"/>
      <c r="M180" s="235"/>
      <c r="N180" s="235"/>
      <c r="O180" s="235"/>
      <c r="P180" s="235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30" customHeight="1" thickBot="1">
      <c r="A181" s="137">
        <v>5</v>
      </c>
      <c r="B181" s="143"/>
      <c r="C181" s="218"/>
      <c r="D181" s="143"/>
      <c r="E181" s="31" t="s">
        <v>823</v>
      </c>
      <c r="F181" s="154">
        <f>Druhova!B177</f>
        <v>15312595.88</v>
      </c>
      <c r="G181" s="155">
        <f>Druhova!C177</f>
        <v>14380088</v>
      </c>
      <c r="H181" s="155">
        <f>Druhova!D177</f>
        <v>15487115</v>
      </c>
      <c r="I181" s="155">
        <f>Druhova!E177</f>
        <v>14752372.74093</v>
      </c>
      <c r="J181" s="155">
        <f>Druhova!F177</f>
        <v>95.25578354</v>
      </c>
      <c r="K181" s="156">
        <f>Druhova!G177</f>
        <v>96.341422816</v>
      </c>
      <c r="L181" s="235"/>
      <c r="M181" s="235"/>
      <c r="N181" s="235"/>
      <c r="O181" s="235"/>
      <c r="P181" s="235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15"/>
      <c r="B182" s="116"/>
      <c r="C182" s="195">
        <v>611</v>
      </c>
      <c r="D182" s="195"/>
      <c r="E182" s="74" t="s">
        <v>445</v>
      </c>
      <c r="F182" s="83">
        <f>Druhova!B178</f>
        <v>945158.73</v>
      </c>
      <c r="G182" s="83">
        <f>Druhova!C178</f>
        <v>626956</v>
      </c>
      <c r="H182" s="83">
        <f>Druhova!D178</f>
        <v>1329007</v>
      </c>
      <c r="I182" s="83">
        <f>Druhova!E178</f>
        <v>1285140.19358</v>
      </c>
      <c r="J182" s="83">
        <f>Druhova!F178</f>
        <v>96.699279506</v>
      </c>
      <c r="K182" s="111">
        <f>Druhova!G178</f>
        <v>135.970832495</v>
      </c>
      <c r="L182" s="235"/>
      <c r="M182" s="235"/>
      <c r="N182" s="235"/>
      <c r="O182" s="235"/>
      <c r="P182" s="235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15"/>
      <c r="B183" s="116"/>
      <c r="C183" s="195">
        <v>612</v>
      </c>
      <c r="D183" s="195"/>
      <c r="E183" s="74" t="s">
        <v>446</v>
      </c>
      <c r="F183" s="83">
        <f>Druhova!B179</f>
        <v>453308.4</v>
      </c>
      <c r="G183" s="83">
        <f>Druhova!C179</f>
        <v>181240</v>
      </c>
      <c r="H183" s="83">
        <f>Druhova!D179</f>
        <v>508279</v>
      </c>
      <c r="I183" s="83">
        <f>Druhova!E179</f>
        <v>457960.41084</v>
      </c>
      <c r="J183" s="83">
        <f>Druhova!F179</f>
        <v>90.100203007</v>
      </c>
      <c r="K183" s="111">
        <f>Druhova!G179</f>
        <v>101.026235305</v>
      </c>
      <c r="L183" s="235"/>
      <c r="M183" s="235"/>
      <c r="N183" s="235"/>
      <c r="O183" s="235"/>
      <c r="P183" s="235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15"/>
      <c r="B184" s="116"/>
      <c r="C184" s="195">
        <v>613</v>
      </c>
      <c r="D184" s="195"/>
      <c r="E184" s="74" t="s">
        <v>32</v>
      </c>
      <c r="F184" s="83">
        <f>Druhova!B180</f>
        <v>775.2</v>
      </c>
      <c r="G184" s="83">
        <f>Druhova!C180</f>
        <v>0</v>
      </c>
      <c r="H184" s="83">
        <f>Druhova!D180</f>
        <v>0</v>
      </c>
      <c r="I184" s="83">
        <f>Druhova!E180</f>
        <v>0</v>
      </c>
      <c r="J184" s="83">
        <f>Druhova!F180</f>
        <v>0</v>
      </c>
      <c r="K184" s="111">
        <f>Druhova!G180</f>
        <v>0</v>
      </c>
      <c r="L184" s="235"/>
      <c r="M184" s="235"/>
      <c r="N184" s="235"/>
      <c r="O184" s="235"/>
      <c r="P184" s="235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7.25" customHeight="1">
      <c r="A185" s="115"/>
      <c r="B185" s="116">
        <v>61</v>
      </c>
      <c r="C185" s="195"/>
      <c r="D185" s="116"/>
      <c r="E185" s="77" t="s">
        <v>33</v>
      </c>
      <c r="F185" s="150">
        <f>Druhova!B181</f>
        <v>1399242.33</v>
      </c>
      <c r="G185" s="150">
        <f>Druhova!C181</f>
        <v>808196</v>
      </c>
      <c r="H185" s="150">
        <f>Druhova!D181</f>
        <v>1837286</v>
      </c>
      <c r="I185" s="150">
        <f>Druhova!E181</f>
        <v>1743100.60442</v>
      </c>
      <c r="J185" s="150">
        <f>Druhova!F181</f>
        <v>94.87366716</v>
      </c>
      <c r="K185" s="151">
        <f>Druhova!G181</f>
        <v>124.574604916</v>
      </c>
      <c r="L185" s="235"/>
      <c r="M185" s="235"/>
      <c r="N185" s="235"/>
      <c r="O185" s="235"/>
      <c r="P185" s="235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" customHeight="1">
      <c r="A186" s="115"/>
      <c r="B186" s="116"/>
      <c r="C186" s="195">
        <v>620</v>
      </c>
      <c r="D186" s="195"/>
      <c r="E186" s="74" t="s">
        <v>34</v>
      </c>
      <c r="F186" s="83">
        <f>Druhova!B182</f>
        <v>0</v>
      </c>
      <c r="G186" s="83">
        <f>Druhova!C182</f>
        <v>0</v>
      </c>
      <c r="H186" s="83">
        <f>Druhova!D182</f>
        <v>0</v>
      </c>
      <c r="I186" s="83">
        <f>Druhova!E182</f>
        <v>0</v>
      </c>
      <c r="J186" s="83">
        <f>Druhova!F182</f>
        <v>0</v>
      </c>
      <c r="K186" s="111">
        <f>Druhova!G182</f>
        <v>0</v>
      </c>
      <c r="L186" s="235"/>
      <c r="M186" s="235"/>
      <c r="N186" s="235"/>
      <c r="O186" s="235"/>
      <c r="P186" s="235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7.25" customHeight="1">
      <c r="A187" s="115"/>
      <c r="B187" s="116">
        <v>62</v>
      </c>
      <c r="C187" s="195"/>
      <c r="D187" s="116"/>
      <c r="E187" s="77" t="s">
        <v>34</v>
      </c>
      <c r="F187" s="150">
        <f>Druhova!B183</f>
        <v>0</v>
      </c>
      <c r="G187" s="150">
        <f>Druhova!C183</f>
        <v>0</v>
      </c>
      <c r="H187" s="150">
        <f>Druhova!D183</f>
        <v>0</v>
      </c>
      <c r="I187" s="150">
        <f>Druhova!E183</f>
        <v>0</v>
      </c>
      <c r="J187" s="150">
        <f>Druhova!F183</f>
        <v>0</v>
      </c>
      <c r="K187" s="151">
        <f>Druhova!G183</f>
        <v>0</v>
      </c>
      <c r="L187" s="235"/>
      <c r="M187" s="235"/>
      <c r="N187" s="235"/>
      <c r="O187" s="235"/>
      <c r="P187" s="235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18" s="28" customFormat="1" ht="18" customHeight="1">
      <c r="A188" s="115"/>
      <c r="B188" s="116"/>
      <c r="C188" s="195">
        <v>631</v>
      </c>
      <c r="D188" s="195"/>
      <c r="E188" s="74" t="s">
        <v>574</v>
      </c>
      <c r="F188" s="83">
        <f>Druhova!B184</f>
        <v>0</v>
      </c>
      <c r="G188" s="83">
        <f>Druhova!C184</f>
        <v>0</v>
      </c>
      <c r="H188" s="83">
        <f>Druhova!D184</f>
        <v>0</v>
      </c>
      <c r="I188" s="83">
        <f>Druhova!E184</f>
        <v>0</v>
      </c>
      <c r="J188" s="83">
        <f>Druhova!F184</f>
        <v>0</v>
      </c>
      <c r="K188" s="111">
        <f>Druhova!G184</f>
        <v>0</v>
      </c>
      <c r="L188" s="236"/>
      <c r="M188" s="236"/>
      <c r="N188" s="236"/>
      <c r="O188" s="236"/>
      <c r="P188" s="236"/>
      <c r="Q188" s="236"/>
      <c r="R188" s="236"/>
    </row>
    <row r="189" spans="1:18" s="28" customFormat="1" ht="16.5" customHeight="1">
      <c r="A189" s="115"/>
      <c r="B189" s="116"/>
      <c r="C189" s="195">
        <v>632</v>
      </c>
      <c r="D189" s="195"/>
      <c r="E189" s="74" t="s">
        <v>575</v>
      </c>
      <c r="F189" s="83">
        <f>Druhova!B185</f>
        <v>0</v>
      </c>
      <c r="G189" s="83">
        <f>Druhova!C185</f>
        <v>0</v>
      </c>
      <c r="H189" s="83">
        <f>Druhova!D185</f>
        <v>0</v>
      </c>
      <c r="I189" s="83">
        <f>Druhova!E185</f>
        <v>0</v>
      </c>
      <c r="J189" s="83">
        <f>Druhova!F185</f>
        <v>0</v>
      </c>
      <c r="K189" s="111">
        <f>Druhova!G185</f>
        <v>0</v>
      </c>
      <c r="L189" s="236"/>
      <c r="M189" s="236"/>
      <c r="N189" s="236"/>
      <c r="O189" s="236"/>
      <c r="P189" s="236"/>
      <c r="Q189" s="236"/>
      <c r="R189" s="236"/>
    </row>
    <row r="190" spans="1:28" ht="22.5" customHeight="1">
      <c r="A190" s="115"/>
      <c r="B190" s="116"/>
      <c r="C190" s="195">
        <v>633</v>
      </c>
      <c r="D190" s="195"/>
      <c r="E190" s="74" t="s">
        <v>514</v>
      </c>
      <c r="F190" s="83">
        <f>Druhova!B186</f>
        <v>0</v>
      </c>
      <c r="G190" s="83">
        <f>Druhova!C186</f>
        <v>0</v>
      </c>
      <c r="H190" s="83">
        <f>Druhova!D186</f>
        <v>0</v>
      </c>
      <c r="I190" s="83">
        <f>Druhova!E186</f>
        <v>0</v>
      </c>
      <c r="J190" s="83">
        <f>Druhova!F186</f>
        <v>0</v>
      </c>
      <c r="K190" s="111">
        <f>Druhova!G186</f>
        <v>0</v>
      </c>
      <c r="L190" s="235"/>
      <c r="M190" s="235"/>
      <c r="N190" s="235"/>
      <c r="O190" s="235"/>
      <c r="P190" s="235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17"/>
      <c r="B191" s="118"/>
      <c r="C191" s="195"/>
      <c r="D191" s="216">
        <v>6335</v>
      </c>
      <c r="E191" s="74" t="s">
        <v>845</v>
      </c>
      <c r="F191" s="83">
        <f>Druhova!B187</f>
        <v>0</v>
      </c>
      <c r="G191" s="83">
        <f>Druhova!C187</f>
        <v>0</v>
      </c>
      <c r="H191" s="83">
        <f>Druhova!D187</f>
        <v>0</v>
      </c>
      <c r="I191" s="83">
        <f>Druhova!E187</f>
        <v>0</v>
      </c>
      <c r="J191" s="83">
        <f>Druhova!F187</f>
        <v>0</v>
      </c>
      <c r="K191" s="111">
        <f>Druhova!G187</f>
        <v>0</v>
      </c>
      <c r="L191" s="235"/>
      <c r="M191" s="235"/>
      <c r="N191" s="235"/>
      <c r="O191" s="235"/>
      <c r="P191" s="235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22.5">
      <c r="A192" s="117"/>
      <c r="B192" s="118"/>
      <c r="C192" s="195">
        <v>634</v>
      </c>
      <c r="D192" s="216"/>
      <c r="E192" s="74" t="s">
        <v>541</v>
      </c>
      <c r="F192" s="83">
        <f>Druhova!B188</f>
        <v>0</v>
      </c>
      <c r="G192" s="83">
        <f>Druhova!C188</f>
        <v>0</v>
      </c>
      <c r="H192" s="83">
        <f>Druhova!D188</f>
        <v>0</v>
      </c>
      <c r="I192" s="83">
        <f>Druhova!E188</f>
        <v>0</v>
      </c>
      <c r="J192" s="83">
        <f>Druhova!F188</f>
        <v>0</v>
      </c>
      <c r="K192" s="111">
        <f>Druhova!G188</f>
        <v>0</v>
      </c>
      <c r="L192" s="235"/>
      <c r="M192" s="235"/>
      <c r="N192" s="235"/>
      <c r="O192" s="235"/>
      <c r="P192" s="235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18" s="28" customFormat="1" ht="12.75">
      <c r="A193" s="115"/>
      <c r="B193" s="116"/>
      <c r="C193" s="195"/>
      <c r="D193" s="195">
        <v>6341</v>
      </c>
      <c r="E193" s="74" t="s">
        <v>577</v>
      </c>
      <c r="F193" s="83">
        <f>Druhova!B189</f>
        <v>0</v>
      </c>
      <c r="G193" s="83">
        <f>Druhova!C189</f>
        <v>0</v>
      </c>
      <c r="H193" s="83">
        <f>Druhova!D189</f>
        <v>0</v>
      </c>
      <c r="I193" s="83">
        <f>Druhova!E189</f>
        <v>0</v>
      </c>
      <c r="J193" s="83">
        <f>Druhova!F189</f>
        <v>0</v>
      </c>
      <c r="K193" s="111">
        <f>Druhova!G189</f>
        <v>0</v>
      </c>
      <c r="L193" s="236"/>
      <c r="M193" s="236"/>
      <c r="N193" s="236"/>
      <c r="O193" s="236"/>
      <c r="P193" s="236"/>
      <c r="Q193" s="236"/>
      <c r="R193" s="236"/>
    </row>
    <row r="194" spans="1:28" ht="12.75">
      <c r="A194" s="115"/>
      <c r="B194" s="116"/>
      <c r="C194" s="195"/>
      <c r="D194" s="195">
        <v>6342</v>
      </c>
      <c r="E194" s="74" t="s">
        <v>578</v>
      </c>
      <c r="F194" s="83">
        <f>Druhova!B190</f>
        <v>0</v>
      </c>
      <c r="G194" s="83">
        <f>Druhova!C190</f>
        <v>0</v>
      </c>
      <c r="H194" s="83">
        <f>Druhova!D190</f>
        <v>0</v>
      </c>
      <c r="I194" s="83">
        <f>Druhova!E190</f>
        <v>0</v>
      </c>
      <c r="J194" s="83">
        <f>Druhova!F190</f>
        <v>0</v>
      </c>
      <c r="K194" s="111">
        <f>Druhova!G190</f>
        <v>0</v>
      </c>
      <c r="L194" s="235"/>
      <c r="M194" s="235"/>
      <c r="N194" s="235"/>
      <c r="O194" s="235"/>
      <c r="P194" s="235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18" s="28" customFormat="1" ht="22.5">
      <c r="A195" s="115"/>
      <c r="B195" s="116"/>
      <c r="C195" s="195"/>
      <c r="D195" s="195">
        <v>6343</v>
      </c>
      <c r="E195" s="74" t="s">
        <v>579</v>
      </c>
      <c r="F195" s="83">
        <f>Druhova!B191</f>
        <v>0</v>
      </c>
      <c r="G195" s="83">
        <f>Druhova!C191</f>
        <v>0</v>
      </c>
      <c r="H195" s="83">
        <f>Druhova!D191</f>
        <v>0</v>
      </c>
      <c r="I195" s="83">
        <f>Druhova!E191</f>
        <v>0</v>
      </c>
      <c r="J195" s="83">
        <f>Druhova!F191</f>
        <v>0</v>
      </c>
      <c r="K195" s="111">
        <f>Druhova!G191</f>
        <v>0</v>
      </c>
      <c r="L195" s="236"/>
      <c r="M195" s="236"/>
      <c r="N195" s="236"/>
      <c r="O195" s="236"/>
      <c r="P195" s="236"/>
      <c r="Q195" s="236"/>
      <c r="R195" s="236"/>
    </row>
    <row r="196" spans="1:18" s="28" customFormat="1" ht="22.5">
      <c r="A196" s="115"/>
      <c r="B196" s="116"/>
      <c r="C196" s="195"/>
      <c r="D196" s="195">
        <v>6344</v>
      </c>
      <c r="E196" s="74" t="s">
        <v>580</v>
      </c>
      <c r="F196" s="83">
        <f>Druhova!B192</f>
        <v>0</v>
      </c>
      <c r="G196" s="83">
        <f>Druhova!C192</f>
        <v>0</v>
      </c>
      <c r="H196" s="83">
        <f>Druhova!D192</f>
        <v>0</v>
      </c>
      <c r="I196" s="83">
        <f>Druhova!E192</f>
        <v>0</v>
      </c>
      <c r="J196" s="83">
        <f>Druhova!F192</f>
        <v>0</v>
      </c>
      <c r="K196" s="111">
        <f>Druhova!G192</f>
        <v>0</v>
      </c>
      <c r="L196" s="236"/>
      <c r="M196" s="236"/>
      <c r="N196" s="236"/>
      <c r="O196" s="236"/>
      <c r="P196" s="236"/>
      <c r="Q196" s="236"/>
      <c r="R196" s="236"/>
    </row>
    <row r="197" spans="1:18" s="28" customFormat="1" ht="12.75">
      <c r="A197" s="115"/>
      <c r="B197" s="116"/>
      <c r="C197" s="195"/>
      <c r="D197" s="195">
        <v>6345</v>
      </c>
      <c r="E197" s="74" t="s">
        <v>576</v>
      </c>
      <c r="F197" s="83">
        <f>Druhova!B193</f>
        <v>0</v>
      </c>
      <c r="G197" s="83">
        <f>Druhova!C193</f>
        <v>0</v>
      </c>
      <c r="H197" s="83">
        <f>Druhova!D193</f>
        <v>0</v>
      </c>
      <c r="I197" s="83">
        <f>Druhova!E193</f>
        <v>0</v>
      </c>
      <c r="J197" s="83">
        <f>Druhova!F193</f>
        <v>0</v>
      </c>
      <c r="K197" s="111">
        <f>Druhova!G193</f>
        <v>0</v>
      </c>
      <c r="L197" s="236"/>
      <c r="M197" s="236"/>
      <c r="N197" s="236"/>
      <c r="O197" s="236"/>
      <c r="P197" s="236"/>
      <c r="Q197" s="236"/>
      <c r="R197" s="236"/>
    </row>
    <row r="198" spans="1:28" ht="22.5">
      <c r="A198" s="115"/>
      <c r="B198" s="116"/>
      <c r="C198" s="195"/>
      <c r="D198" s="195">
        <v>6349</v>
      </c>
      <c r="E198" s="74" t="s">
        <v>581</v>
      </c>
      <c r="F198" s="83">
        <f>Druhova!B194</f>
        <v>0</v>
      </c>
      <c r="G198" s="83">
        <f>Druhova!C194</f>
        <v>0</v>
      </c>
      <c r="H198" s="83">
        <f>Druhova!D194</f>
        <v>0</v>
      </c>
      <c r="I198" s="83">
        <f>Druhova!E194</f>
        <v>0</v>
      </c>
      <c r="J198" s="83">
        <f>Druhova!F194</f>
        <v>0</v>
      </c>
      <c r="K198" s="111">
        <f>Druhova!G194</f>
        <v>0</v>
      </c>
      <c r="L198" s="235"/>
      <c r="M198" s="235"/>
      <c r="N198" s="235"/>
      <c r="O198" s="235"/>
      <c r="P198" s="235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22.5">
      <c r="A199" s="115"/>
      <c r="B199" s="116"/>
      <c r="C199" s="195">
        <v>635</v>
      </c>
      <c r="D199" s="195"/>
      <c r="E199" s="74" t="s">
        <v>286</v>
      </c>
      <c r="F199" s="83">
        <f>Druhova!B195</f>
        <v>0</v>
      </c>
      <c r="G199" s="83">
        <f>Druhova!C195</f>
        <v>0</v>
      </c>
      <c r="H199" s="83">
        <f>Druhova!D195</f>
        <v>0</v>
      </c>
      <c r="I199" s="83">
        <f>Druhova!E195</f>
        <v>0</v>
      </c>
      <c r="J199" s="83">
        <f>Druhova!F195</f>
        <v>0</v>
      </c>
      <c r="K199" s="111">
        <f>Druhova!G195</f>
        <v>0</v>
      </c>
      <c r="L199" s="235"/>
      <c r="M199" s="235"/>
      <c r="N199" s="235"/>
      <c r="O199" s="235"/>
      <c r="P199" s="235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15"/>
      <c r="B200" s="116"/>
      <c r="C200" s="195">
        <v>636</v>
      </c>
      <c r="D200" s="195"/>
      <c r="E200" s="74" t="s">
        <v>844</v>
      </c>
      <c r="F200" s="83">
        <f>Druhova!B196</f>
        <v>0</v>
      </c>
      <c r="G200" s="83">
        <f>Druhova!C196</f>
        <v>0</v>
      </c>
      <c r="H200" s="83">
        <f>Druhova!D196</f>
        <v>0</v>
      </c>
      <c r="I200" s="83">
        <f>Druhova!E196</f>
        <v>0</v>
      </c>
      <c r="J200" s="83">
        <f>Druhova!F196</f>
        <v>0</v>
      </c>
      <c r="K200" s="111">
        <f>Druhova!G196</f>
        <v>0</v>
      </c>
      <c r="L200" s="235"/>
      <c r="M200" s="235"/>
      <c r="N200" s="235"/>
      <c r="O200" s="235"/>
      <c r="P200" s="235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15"/>
      <c r="B201" s="116"/>
      <c r="C201" s="195">
        <v>637</v>
      </c>
      <c r="D201" s="195"/>
      <c r="E201" s="74" t="s">
        <v>35</v>
      </c>
      <c r="F201" s="83">
        <f>Druhova!B197</f>
        <v>0</v>
      </c>
      <c r="G201" s="83">
        <f>Druhova!C197</f>
        <v>0</v>
      </c>
      <c r="H201" s="83">
        <f>Druhova!D197</f>
        <v>0</v>
      </c>
      <c r="I201" s="83">
        <f>Druhova!E197</f>
        <v>0</v>
      </c>
      <c r="J201" s="83">
        <f>Druhova!F197</f>
        <v>0</v>
      </c>
      <c r="K201" s="111">
        <f>Druhova!G197</f>
        <v>0</v>
      </c>
      <c r="L201" s="235"/>
      <c r="M201" s="235"/>
      <c r="N201" s="235"/>
      <c r="O201" s="235"/>
      <c r="P201" s="235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15"/>
      <c r="B202" s="116"/>
      <c r="C202" s="195">
        <v>638</v>
      </c>
      <c r="D202" s="195"/>
      <c r="E202" s="74" t="s">
        <v>36</v>
      </c>
      <c r="F202" s="83">
        <f>Druhova!B198</f>
        <v>0</v>
      </c>
      <c r="G202" s="83">
        <f>Druhova!C198</f>
        <v>0</v>
      </c>
      <c r="H202" s="83">
        <f>Druhova!D198</f>
        <v>0</v>
      </c>
      <c r="I202" s="83">
        <f>Druhova!E198</f>
        <v>0</v>
      </c>
      <c r="J202" s="83">
        <f>Druhova!F198</f>
        <v>0</v>
      </c>
      <c r="K202" s="111">
        <f>Druhova!G198</f>
        <v>0</v>
      </c>
      <c r="L202" s="235"/>
      <c r="M202" s="235"/>
      <c r="N202" s="235"/>
      <c r="O202" s="235"/>
      <c r="P202" s="235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15"/>
      <c r="B203" s="116">
        <v>63</v>
      </c>
      <c r="C203" s="195"/>
      <c r="D203" s="116"/>
      <c r="E203" s="77" t="s">
        <v>37</v>
      </c>
      <c r="F203" s="150">
        <f>Druhova!B199</f>
        <v>0</v>
      </c>
      <c r="G203" s="150">
        <f>Druhova!C199</f>
        <v>0</v>
      </c>
      <c r="H203" s="150">
        <f>Druhova!D199</f>
        <v>0</v>
      </c>
      <c r="I203" s="150">
        <f>Druhova!E199</f>
        <v>0</v>
      </c>
      <c r="J203" s="150">
        <f>Druhova!F199</f>
        <v>0</v>
      </c>
      <c r="K203" s="151">
        <f>Druhova!G199</f>
        <v>0</v>
      </c>
      <c r="L203" s="235"/>
      <c r="M203" s="235"/>
      <c r="N203" s="235"/>
      <c r="O203" s="235"/>
      <c r="P203" s="235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22.5">
      <c r="A204" s="115"/>
      <c r="B204" s="116"/>
      <c r="C204" s="195">
        <v>641</v>
      </c>
      <c r="D204" s="195"/>
      <c r="E204" s="74" t="s">
        <v>447</v>
      </c>
      <c r="F204" s="83">
        <f>Druhova!B200</f>
        <v>0</v>
      </c>
      <c r="G204" s="83">
        <f>Druhova!C200</f>
        <v>0</v>
      </c>
      <c r="H204" s="83">
        <f>Druhova!D200</f>
        <v>0</v>
      </c>
      <c r="I204" s="83">
        <f>Druhova!E200</f>
        <v>0</v>
      </c>
      <c r="J204" s="83">
        <f>Druhova!F200</f>
        <v>0</v>
      </c>
      <c r="K204" s="111">
        <f>Druhova!G200</f>
        <v>0</v>
      </c>
      <c r="L204" s="235"/>
      <c r="M204" s="235"/>
      <c r="N204" s="235"/>
      <c r="O204" s="235"/>
      <c r="P204" s="235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22.5">
      <c r="A205" s="115"/>
      <c r="B205" s="116"/>
      <c r="C205" s="195">
        <v>642</v>
      </c>
      <c r="D205" s="195"/>
      <c r="E205" s="74" t="s">
        <v>448</v>
      </c>
      <c r="F205" s="83">
        <f>Druhova!B201</f>
        <v>0</v>
      </c>
      <c r="G205" s="83">
        <f>Druhova!C201</f>
        <v>0</v>
      </c>
      <c r="H205" s="83">
        <f>Druhova!D201</f>
        <v>0</v>
      </c>
      <c r="I205" s="83">
        <f>Druhova!E201</f>
        <v>0</v>
      </c>
      <c r="J205" s="83">
        <f>Druhova!F201</f>
        <v>0</v>
      </c>
      <c r="K205" s="111">
        <f>Druhova!G201</f>
        <v>0</v>
      </c>
      <c r="L205" s="235"/>
      <c r="M205" s="235"/>
      <c r="N205" s="235"/>
      <c r="O205" s="235"/>
      <c r="P205" s="235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22.5">
      <c r="A206" s="115"/>
      <c r="B206" s="116"/>
      <c r="C206" s="195">
        <v>643</v>
      </c>
      <c r="D206" s="195"/>
      <c r="E206" s="74" t="s">
        <v>584</v>
      </c>
      <c r="F206" s="83">
        <f>Druhova!B202</f>
        <v>0</v>
      </c>
      <c r="G206" s="83">
        <f>Druhova!C202</f>
        <v>0</v>
      </c>
      <c r="H206" s="83">
        <f>Druhova!D202</f>
        <v>0</v>
      </c>
      <c r="I206" s="83">
        <f>Druhova!E202</f>
        <v>0</v>
      </c>
      <c r="J206" s="83">
        <f>Druhova!F202</f>
        <v>0</v>
      </c>
      <c r="K206" s="111">
        <f>Druhova!G202</f>
        <v>0</v>
      </c>
      <c r="L206" s="235"/>
      <c r="M206" s="235"/>
      <c r="N206" s="235"/>
      <c r="O206" s="235"/>
      <c r="P206" s="235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22.5">
      <c r="A207" s="115"/>
      <c r="B207" s="116"/>
      <c r="C207" s="195">
        <v>644</v>
      </c>
      <c r="D207" s="195"/>
      <c r="E207" s="74" t="s">
        <v>585</v>
      </c>
      <c r="F207" s="83">
        <f>Druhova!B203</f>
        <v>0</v>
      </c>
      <c r="G207" s="83">
        <f>Druhova!C203</f>
        <v>0</v>
      </c>
      <c r="H207" s="83">
        <f>Druhova!D203</f>
        <v>0</v>
      </c>
      <c r="I207" s="83">
        <f>Druhova!E203</f>
        <v>0</v>
      </c>
      <c r="J207" s="83">
        <f>Druhova!F203</f>
        <v>0</v>
      </c>
      <c r="K207" s="111">
        <f>Druhova!G203</f>
        <v>0</v>
      </c>
      <c r="L207" s="235"/>
      <c r="M207" s="235"/>
      <c r="N207" s="235"/>
      <c r="O207" s="235"/>
      <c r="P207" s="235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22.5">
      <c r="A208" s="115"/>
      <c r="B208" s="116"/>
      <c r="C208" s="195">
        <v>645</v>
      </c>
      <c r="D208" s="195"/>
      <c r="E208" s="74" t="s">
        <v>824</v>
      </c>
      <c r="F208" s="83">
        <f>Druhova!B204</f>
        <v>0</v>
      </c>
      <c r="G208" s="83">
        <f>Druhova!C204</f>
        <v>0</v>
      </c>
      <c r="H208" s="83">
        <f>Druhova!D204</f>
        <v>0</v>
      </c>
      <c r="I208" s="83">
        <f>Druhova!E204</f>
        <v>0</v>
      </c>
      <c r="J208" s="83">
        <f>Druhova!F204</f>
        <v>0</v>
      </c>
      <c r="K208" s="111">
        <f>Druhova!G204</f>
        <v>0</v>
      </c>
      <c r="L208" s="235"/>
      <c r="M208" s="235"/>
      <c r="N208" s="235"/>
      <c r="O208" s="235"/>
      <c r="P208" s="235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15"/>
      <c r="B209" s="116"/>
      <c r="C209" s="195">
        <v>646</v>
      </c>
      <c r="D209" s="195"/>
      <c r="E209" s="74" t="s">
        <v>449</v>
      </c>
      <c r="F209" s="83">
        <f>Druhova!B205</f>
        <v>0</v>
      </c>
      <c r="G209" s="83">
        <f>Druhova!C205</f>
        <v>0</v>
      </c>
      <c r="H209" s="83">
        <f>Druhova!D205</f>
        <v>0</v>
      </c>
      <c r="I209" s="83">
        <f>Druhova!E205</f>
        <v>0</v>
      </c>
      <c r="J209" s="83">
        <f>Druhova!F205</f>
        <v>0</v>
      </c>
      <c r="K209" s="111">
        <f>Druhova!G205</f>
        <v>0</v>
      </c>
      <c r="L209" s="235"/>
      <c r="M209" s="235"/>
      <c r="N209" s="235"/>
      <c r="O209" s="235"/>
      <c r="P209" s="235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15"/>
      <c r="B210" s="116"/>
      <c r="C210" s="195">
        <v>647</v>
      </c>
      <c r="D210" s="195"/>
      <c r="E210" s="74" t="s">
        <v>450</v>
      </c>
      <c r="F210" s="83">
        <f>Druhova!B206</f>
        <v>0</v>
      </c>
      <c r="G210" s="83">
        <f>Druhova!C206</f>
        <v>0</v>
      </c>
      <c r="H210" s="83">
        <f>Druhova!D206</f>
        <v>0</v>
      </c>
      <c r="I210" s="83">
        <f>Druhova!E206</f>
        <v>0</v>
      </c>
      <c r="J210" s="83">
        <f>Druhova!F206</f>
        <v>0</v>
      </c>
      <c r="K210" s="111">
        <f>Druhova!G206</f>
        <v>0</v>
      </c>
      <c r="L210" s="235"/>
      <c r="M210" s="235"/>
      <c r="N210" s="235"/>
      <c r="O210" s="235"/>
      <c r="P210" s="235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15"/>
      <c r="B211" s="116">
        <v>64</v>
      </c>
      <c r="C211" s="195"/>
      <c r="D211" s="116"/>
      <c r="E211" s="77" t="s">
        <v>451</v>
      </c>
      <c r="F211" s="83">
        <f>Druhova!B207</f>
        <v>0</v>
      </c>
      <c r="G211" s="83">
        <f>Druhova!C207</f>
        <v>0</v>
      </c>
      <c r="H211" s="83">
        <f>Druhova!D207</f>
        <v>0</v>
      </c>
      <c r="I211" s="83">
        <f>Druhova!E207</f>
        <v>0</v>
      </c>
      <c r="J211" s="83">
        <f>Druhova!F207</f>
        <v>0</v>
      </c>
      <c r="K211" s="111">
        <f>Druhova!G207</f>
        <v>0</v>
      </c>
      <c r="L211" s="235"/>
      <c r="M211" s="235"/>
      <c r="N211" s="235"/>
      <c r="O211" s="235"/>
      <c r="P211" s="235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33.75">
      <c r="A212" s="115"/>
      <c r="B212" s="116"/>
      <c r="C212" s="195">
        <v>671</v>
      </c>
      <c r="D212" s="195"/>
      <c r="E212" s="74" t="s">
        <v>483</v>
      </c>
      <c r="F212" s="83">
        <f>Druhova!B208</f>
        <v>0</v>
      </c>
      <c r="G212" s="83">
        <f>Druhova!C208</f>
        <v>0</v>
      </c>
      <c r="H212" s="83">
        <f>Druhova!D208</f>
        <v>0</v>
      </c>
      <c r="I212" s="83">
        <f>Druhova!E208</f>
        <v>0</v>
      </c>
      <c r="J212" s="83">
        <f>Druhova!F208</f>
        <v>0</v>
      </c>
      <c r="K212" s="111">
        <f>Druhova!G208</f>
        <v>0</v>
      </c>
      <c r="L212" s="235"/>
      <c r="M212" s="235"/>
      <c r="N212" s="235"/>
      <c r="O212" s="235"/>
      <c r="P212" s="235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18" s="28" customFormat="1" ht="33.75">
      <c r="A213" s="115"/>
      <c r="B213" s="116"/>
      <c r="C213" s="195">
        <v>672</v>
      </c>
      <c r="D213" s="195"/>
      <c r="E213" s="74" t="s">
        <v>484</v>
      </c>
      <c r="F213" s="83">
        <f>Druhova!B209</f>
        <v>0</v>
      </c>
      <c r="G213" s="83">
        <f>Druhova!C209</f>
        <v>0</v>
      </c>
      <c r="H213" s="83">
        <f>Druhova!D209</f>
        <v>0</v>
      </c>
      <c r="I213" s="83">
        <f>Druhova!E209</f>
        <v>0</v>
      </c>
      <c r="J213" s="83">
        <f>Druhova!F209</f>
        <v>0</v>
      </c>
      <c r="K213" s="111">
        <f>Druhova!G209</f>
        <v>0</v>
      </c>
      <c r="L213" s="236"/>
      <c r="M213" s="236"/>
      <c r="N213" s="236"/>
      <c r="O213" s="236"/>
      <c r="P213" s="236"/>
      <c r="Q213" s="236"/>
      <c r="R213" s="236"/>
    </row>
    <row r="214" spans="1:28" ht="33.75">
      <c r="A214" s="115"/>
      <c r="B214" s="116"/>
      <c r="C214" s="195">
        <v>673</v>
      </c>
      <c r="D214" s="195"/>
      <c r="E214" s="74" t="s">
        <v>485</v>
      </c>
      <c r="F214" s="83">
        <f>Druhova!B210</f>
        <v>0</v>
      </c>
      <c r="G214" s="83">
        <f>Druhova!C210</f>
        <v>0</v>
      </c>
      <c r="H214" s="83">
        <f>Druhova!D210</f>
        <v>0</v>
      </c>
      <c r="I214" s="83">
        <f>Druhova!E210</f>
        <v>0</v>
      </c>
      <c r="J214" s="83">
        <f>Druhova!F210</f>
        <v>0</v>
      </c>
      <c r="K214" s="111">
        <f>Druhova!G210</f>
        <v>0</v>
      </c>
      <c r="L214" s="235"/>
      <c r="M214" s="235"/>
      <c r="N214" s="235"/>
      <c r="O214" s="235"/>
      <c r="P214" s="235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33.75">
      <c r="A215" s="115"/>
      <c r="B215" s="116"/>
      <c r="C215" s="195">
        <v>674</v>
      </c>
      <c r="D215" s="195"/>
      <c r="E215" s="74" t="s">
        <v>486</v>
      </c>
      <c r="F215" s="83">
        <f>Druhova!B211</f>
        <v>0</v>
      </c>
      <c r="G215" s="83">
        <f>Druhova!C211</f>
        <v>0</v>
      </c>
      <c r="H215" s="83">
        <f>Druhova!D211</f>
        <v>0</v>
      </c>
      <c r="I215" s="83">
        <f>Druhova!E211</f>
        <v>0</v>
      </c>
      <c r="J215" s="83">
        <f>Druhova!F211</f>
        <v>0</v>
      </c>
      <c r="K215" s="111">
        <f>Druhova!G211</f>
        <v>0</v>
      </c>
      <c r="L215" s="235"/>
      <c r="M215" s="235"/>
      <c r="N215" s="235"/>
      <c r="O215" s="235"/>
      <c r="P215" s="235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33.75">
      <c r="A216" s="115"/>
      <c r="B216" s="116"/>
      <c r="C216" s="195">
        <v>675</v>
      </c>
      <c r="D216" s="195"/>
      <c r="E216" s="74" t="s">
        <v>402</v>
      </c>
      <c r="F216" s="83">
        <f>Druhova!B212</f>
        <v>0</v>
      </c>
      <c r="G216" s="83">
        <f>Druhova!C212</f>
        <v>0</v>
      </c>
      <c r="H216" s="83">
        <f>Druhova!D212</f>
        <v>0</v>
      </c>
      <c r="I216" s="83">
        <f>Druhova!E212</f>
        <v>0</v>
      </c>
      <c r="J216" s="83">
        <f>Druhova!F212</f>
        <v>0</v>
      </c>
      <c r="K216" s="111">
        <f>Druhova!G212</f>
        <v>0</v>
      </c>
      <c r="L216" s="235"/>
      <c r="M216" s="235"/>
      <c r="N216" s="235"/>
      <c r="O216" s="235"/>
      <c r="P216" s="235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33.75">
      <c r="A217" s="115"/>
      <c r="B217" s="116"/>
      <c r="C217" s="195">
        <v>676</v>
      </c>
      <c r="D217" s="195"/>
      <c r="E217" s="74" t="s">
        <v>403</v>
      </c>
      <c r="F217" s="83">
        <f>Druhova!B213</f>
        <v>0</v>
      </c>
      <c r="G217" s="83">
        <f>Druhova!C213</f>
        <v>0</v>
      </c>
      <c r="H217" s="83">
        <f>Druhova!D213</f>
        <v>0</v>
      </c>
      <c r="I217" s="83">
        <f>Druhova!E213</f>
        <v>0</v>
      </c>
      <c r="J217" s="83">
        <f>Druhova!F213</f>
        <v>0</v>
      </c>
      <c r="K217" s="111">
        <f>Druhova!G213</f>
        <v>0</v>
      </c>
      <c r="L217" s="235"/>
      <c r="M217" s="235"/>
      <c r="N217" s="235"/>
      <c r="O217" s="235"/>
      <c r="P217" s="235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15"/>
      <c r="B218" s="116"/>
      <c r="C218" s="195">
        <v>679</v>
      </c>
      <c r="D218" s="195"/>
      <c r="E218" s="74" t="s">
        <v>452</v>
      </c>
      <c r="F218" s="83">
        <f>Druhova!B214</f>
        <v>0</v>
      </c>
      <c r="G218" s="83">
        <f>Druhova!C214</f>
        <v>0</v>
      </c>
      <c r="H218" s="83">
        <f>Druhova!D214</f>
        <v>0</v>
      </c>
      <c r="I218" s="83">
        <f>Druhova!E214</f>
        <v>0</v>
      </c>
      <c r="J218" s="83">
        <f>Druhova!F214</f>
        <v>0</v>
      </c>
      <c r="K218" s="111">
        <f>Druhova!G214</f>
        <v>0</v>
      </c>
      <c r="L218" s="235"/>
      <c r="M218" s="235"/>
      <c r="N218" s="235"/>
      <c r="O218" s="235"/>
      <c r="P218" s="235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15"/>
      <c r="B219" s="116">
        <v>67</v>
      </c>
      <c r="C219" s="195"/>
      <c r="D219" s="195"/>
      <c r="E219" s="77" t="s">
        <v>516</v>
      </c>
      <c r="F219" s="83">
        <f>Druhova!B215</f>
        <v>0</v>
      </c>
      <c r="G219" s="83">
        <f>Druhova!C215</f>
        <v>0</v>
      </c>
      <c r="H219" s="83">
        <f>Druhova!D215</f>
        <v>0</v>
      </c>
      <c r="I219" s="83">
        <f>Druhova!E215</f>
        <v>0</v>
      </c>
      <c r="J219" s="83">
        <f>Druhova!F215</f>
        <v>0</v>
      </c>
      <c r="K219" s="111">
        <f>Druhova!G215</f>
        <v>0</v>
      </c>
      <c r="L219" s="235"/>
      <c r="M219" s="235"/>
      <c r="N219" s="235"/>
      <c r="O219" s="235"/>
      <c r="P219" s="235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15"/>
      <c r="B220" s="116"/>
      <c r="C220" s="195">
        <v>690</v>
      </c>
      <c r="D220" s="195"/>
      <c r="E220" s="74" t="s">
        <v>38</v>
      </c>
      <c r="F220" s="83">
        <f>Druhova!B216</f>
        <v>1121.37</v>
      </c>
      <c r="G220" s="83">
        <f>Druhova!C216</f>
        <v>0</v>
      </c>
      <c r="H220" s="83">
        <f>Druhova!D216</f>
        <v>0</v>
      </c>
      <c r="I220" s="83">
        <f>Druhova!E216</f>
        <v>0</v>
      </c>
      <c r="J220" s="83">
        <f>Druhova!F216</f>
        <v>0</v>
      </c>
      <c r="K220" s="111">
        <f>Druhova!G216</f>
        <v>0</v>
      </c>
      <c r="L220" s="235"/>
      <c r="M220" s="235"/>
      <c r="N220" s="235"/>
      <c r="O220" s="235"/>
      <c r="P220" s="235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18" s="28" customFormat="1" ht="13.5" thickBot="1">
      <c r="A221" s="115"/>
      <c r="B221" s="116">
        <v>69</v>
      </c>
      <c r="C221" s="195"/>
      <c r="D221" s="116"/>
      <c r="E221" s="77" t="s">
        <v>38</v>
      </c>
      <c r="F221" s="152">
        <f>Druhova!B217</f>
        <v>1121.37</v>
      </c>
      <c r="G221" s="152">
        <f>Druhova!C217</f>
        <v>0</v>
      </c>
      <c r="H221" s="152">
        <f>Druhova!D217</f>
        <v>0</v>
      </c>
      <c r="I221" s="152">
        <f>Druhova!E217</f>
        <v>0</v>
      </c>
      <c r="J221" s="152">
        <f>Druhova!F217</f>
        <v>0</v>
      </c>
      <c r="K221" s="153">
        <f>Druhova!G217</f>
        <v>0</v>
      </c>
      <c r="L221" s="236"/>
      <c r="M221" s="236"/>
      <c r="N221" s="236"/>
      <c r="O221" s="236"/>
      <c r="P221" s="236"/>
      <c r="Q221" s="236"/>
      <c r="R221" s="236"/>
    </row>
    <row r="222" spans="1:18" s="28" customFormat="1" ht="30" customHeight="1" thickBot="1">
      <c r="A222" s="137">
        <v>6</v>
      </c>
      <c r="B222" s="143"/>
      <c r="C222" s="211"/>
      <c r="D222" s="214"/>
      <c r="E222" s="31" t="s">
        <v>825</v>
      </c>
      <c r="F222" s="154">
        <f>Druhova!B218</f>
        <v>1400363.7</v>
      </c>
      <c r="G222" s="155">
        <f>Druhova!C218</f>
        <v>808196</v>
      </c>
      <c r="H222" s="155">
        <f>Druhova!D218</f>
        <v>1837286</v>
      </c>
      <c r="I222" s="155">
        <f>Druhova!E218</f>
        <v>1743100.60442</v>
      </c>
      <c r="J222" s="155">
        <f>Druhova!F218</f>
        <v>94.87366716</v>
      </c>
      <c r="K222" s="156">
        <f>Druhova!G218</f>
        <v>124.474849242</v>
      </c>
      <c r="L222" s="236"/>
      <c r="M222" s="236"/>
      <c r="N222" s="236"/>
      <c r="O222" s="236"/>
      <c r="P222" s="236"/>
      <c r="Q222" s="236"/>
      <c r="R222" s="236"/>
    </row>
    <row r="223" spans="1:28" ht="34.5" customHeight="1" thickBot="1">
      <c r="A223" s="137">
        <v>5.6</v>
      </c>
      <c r="B223" s="143"/>
      <c r="C223" s="211"/>
      <c r="D223" s="214"/>
      <c r="E223" s="31" t="s">
        <v>793</v>
      </c>
      <c r="F223" s="154">
        <f>Druhova!B219</f>
        <v>16712959.58</v>
      </c>
      <c r="G223" s="155">
        <f>Druhova!C219</f>
        <v>15188284</v>
      </c>
      <c r="H223" s="155">
        <f>Druhova!D219</f>
        <v>17324401</v>
      </c>
      <c r="I223" s="155">
        <f>Druhova!E219</f>
        <v>16495473.34535</v>
      </c>
      <c r="J223" s="155">
        <f>Druhova!F219</f>
        <v>95.215259364</v>
      </c>
      <c r="K223" s="156">
        <f>Druhova!G219</f>
        <v>98.698697058</v>
      </c>
      <c r="L223" s="235"/>
      <c r="M223" s="235"/>
      <c r="N223" s="235"/>
      <c r="O223" s="235"/>
      <c r="P223" s="235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4.75" customHeight="1" thickBot="1">
      <c r="A224" s="219" t="s">
        <v>404</v>
      </c>
      <c r="B224" s="220"/>
      <c r="C224" s="128"/>
      <c r="D224" s="221"/>
      <c r="E224" s="80" t="s">
        <v>39</v>
      </c>
      <c r="F224" s="154">
        <f>Druhova!B220</f>
        <v>-10429317.08</v>
      </c>
      <c r="G224" s="155">
        <f>Druhova!C220</f>
        <v>-10640707</v>
      </c>
      <c r="H224" s="155">
        <f>Druhova!D220</f>
        <v>-12776824</v>
      </c>
      <c r="I224" s="155">
        <f>Druhova!E220</f>
        <v>-11049440.34375</v>
      </c>
      <c r="J224" s="155">
        <f>Druhova!F220</f>
        <v>0</v>
      </c>
      <c r="K224" s="156">
        <f>Druhova!G220</f>
        <v>0</v>
      </c>
      <c r="L224" s="235"/>
      <c r="M224" s="235"/>
      <c r="N224" s="235"/>
      <c r="O224" s="235"/>
      <c r="P224" s="235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5:28" ht="18.75" customHeight="1" thickBot="1">
      <c r="E225" s="33"/>
      <c r="F225" s="162">
        <f>Druhova!B221</f>
        <v>0</v>
      </c>
      <c r="G225" s="162">
        <f>Druhova!C221</f>
        <v>0</v>
      </c>
      <c r="H225" s="162">
        <f>Druhova!D221</f>
        <v>0</v>
      </c>
      <c r="I225" s="162">
        <f>Druhova!E221</f>
        <v>0</v>
      </c>
      <c r="J225" s="162" t="str">
        <f>Druhova!F221</f>
        <v>X</v>
      </c>
      <c r="K225" s="162" t="str">
        <f>Druhova!G221</f>
        <v>X</v>
      </c>
      <c r="L225" s="235"/>
      <c r="M225" s="235"/>
      <c r="N225" s="235"/>
      <c r="O225" s="235"/>
      <c r="P225" s="235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8.75" customHeight="1" thickBot="1">
      <c r="A226" s="212"/>
      <c r="B226" s="222" t="s">
        <v>413</v>
      </c>
      <c r="C226" s="218"/>
      <c r="D226" s="223"/>
      <c r="E226" s="79" t="s">
        <v>456</v>
      </c>
      <c r="F226" s="159">
        <f>Druhova!B222</f>
        <v>16712959.58</v>
      </c>
      <c r="G226" s="160">
        <f>Druhova!C222</f>
        <v>15188284</v>
      </c>
      <c r="H226" s="160">
        <f>Druhova!D222</f>
        <v>17324401</v>
      </c>
      <c r="I226" s="160">
        <f>Druhova!E222</f>
        <v>16495473.34535</v>
      </c>
      <c r="J226" s="160">
        <f>Druhova!F222</f>
        <v>95.215259364</v>
      </c>
      <c r="K226" s="161">
        <f>Druhova!G222</f>
        <v>98.698697058</v>
      </c>
      <c r="L226" s="235"/>
      <c r="M226" s="235"/>
      <c r="N226" s="235"/>
      <c r="O226" s="235"/>
      <c r="P226" s="235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5:28" ht="12.75" customHeight="1" hidden="1" thickBot="1">
      <c r="E227" s="33"/>
      <c r="F227" s="83">
        <f>Druhova!B223</f>
        <v>0</v>
      </c>
      <c r="G227" s="83">
        <f>Druhova!C223</f>
        <v>0</v>
      </c>
      <c r="H227" s="83">
        <f>Druhova!D223</f>
        <v>0</v>
      </c>
      <c r="I227" s="83">
        <f>Druhova!E223</f>
        <v>0</v>
      </c>
      <c r="J227" s="83" t="str">
        <f>Druhova!F223</f>
        <v>X</v>
      </c>
      <c r="K227" s="111" t="str">
        <f>Druhova!G223</f>
        <v>X</v>
      </c>
      <c r="L227" s="235"/>
      <c r="M227" s="235"/>
      <c r="N227" s="235"/>
      <c r="O227" s="235"/>
      <c r="P227" s="235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8.75" customHeight="1">
      <c r="A228" s="224"/>
      <c r="B228" s="225"/>
      <c r="C228" s="225"/>
      <c r="D228" s="226"/>
      <c r="E228" s="82" t="s">
        <v>858</v>
      </c>
      <c r="F228" s="162">
        <f>Druhova!B224</f>
        <v>0</v>
      </c>
      <c r="G228" s="162">
        <f>Druhova!C224</f>
        <v>0</v>
      </c>
      <c r="H228" s="162">
        <f>Druhova!D224</f>
        <v>0</v>
      </c>
      <c r="I228" s="162">
        <f>Druhova!E224</f>
        <v>0</v>
      </c>
      <c r="J228" s="162" t="str">
        <f>Druhova!F224</f>
        <v>X</v>
      </c>
      <c r="K228" s="162" t="str">
        <f>Druhova!G224</f>
        <v>X</v>
      </c>
      <c r="L228" s="235"/>
      <c r="M228" s="235"/>
      <c r="N228" s="235"/>
      <c r="O228" s="235"/>
      <c r="P228" s="235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8" customHeight="1">
      <c r="A229" s="115"/>
      <c r="B229" s="120"/>
      <c r="C229" s="195"/>
      <c r="D229" s="227">
        <v>8111</v>
      </c>
      <c r="E229" s="97" t="s">
        <v>847</v>
      </c>
      <c r="F229" s="163">
        <f>Druhova!B225</f>
        <v>0</v>
      </c>
      <c r="G229" s="164">
        <f>Druhova!C225</f>
        <v>0</v>
      </c>
      <c r="H229" s="164">
        <f>Druhova!D225</f>
        <v>0</v>
      </c>
      <c r="I229" s="164">
        <f>Druhova!E225</f>
        <v>0</v>
      </c>
      <c r="J229" s="164">
        <f>Druhova!F225</f>
        <v>0</v>
      </c>
      <c r="K229" s="165">
        <f>Druhova!G225</f>
        <v>0</v>
      </c>
      <c r="L229" s="235"/>
      <c r="M229" s="235"/>
      <c r="N229" s="235"/>
      <c r="O229" s="235"/>
      <c r="P229" s="235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30.75" customHeight="1">
      <c r="A230" s="115"/>
      <c r="B230" s="120"/>
      <c r="C230" s="195"/>
      <c r="D230" s="227">
        <v>8112</v>
      </c>
      <c r="E230" s="97" t="s">
        <v>536</v>
      </c>
      <c r="F230" s="83">
        <f>Druhova!B226</f>
        <v>0</v>
      </c>
      <c r="G230" s="83">
        <f>Druhova!C226</f>
        <v>0</v>
      </c>
      <c r="H230" s="83">
        <f>Druhova!D226</f>
        <v>0</v>
      </c>
      <c r="I230" s="83">
        <f>Druhova!E226</f>
        <v>0</v>
      </c>
      <c r="J230" s="83">
        <f>Druhova!F226</f>
        <v>0</v>
      </c>
      <c r="K230" s="111">
        <f>Druhova!G226</f>
        <v>0</v>
      </c>
      <c r="L230" s="235"/>
      <c r="M230" s="235"/>
      <c r="N230" s="235"/>
      <c r="O230" s="235"/>
      <c r="P230" s="235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27" customHeight="1">
      <c r="A231" s="115"/>
      <c r="B231" s="120"/>
      <c r="C231" s="195"/>
      <c r="D231" s="243">
        <v>8113</v>
      </c>
      <c r="E231" s="176" t="s">
        <v>831</v>
      </c>
      <c r="F231" s="83">
        <f>Druhova!B227</f>
        <v>0</v>
      </c>
      <c r="G231" s="83">
        <f>Druhova!C227</f>
        <v>0</v>
      </c>
      <c r="H231" s="83">
        <f>Druhova!D227</f>
        <v>0</v>
      </c>
      <c r="I231" s="83">
        <f>Druhova!E227</f>
        <v>0</v>
      </c>
      <c r="J231" s="83">
        <f>Druhova!F227</f>
        <v>0</v>
      </c>
      <c r="K231" s="111">
        <f>Druhova!G227</f>
        <v>0</v>
      </c>
      <c r="L231" s="235"/>
      <c r="M231" s="235"/>
      <c r="N231" s="235"/>
      <c r="O231" s="235"/>
      <c r="P231" s="235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37.5" customHeight="1">
      <c r="A232" s="115"/>
      <c r="B232" s="120"/>
      <c r="C232" s="195"/>
      <c r="D232" s="243">
        <v>8114</v>
      </c>
      <c r="E232" s="176" t="s">
        <v>832</v>
      </c>
      <c r="F232" s="83">
        <f>Druhova!B228</f>
        <v>0</v>
      </c>
      <c r="G232" s="83">
        <f>Druhova!C228</f>
        <v>0</v>
      </c>
      <c r="H232" s="83">
        <f>Druhova!D228</f>
        <v>0</v>
      </c>
      <c r="I232" s="83">
        <f>Druhova!E228</f>
        <v>0</v>
      </c>
      <c r="J232" s="83">
        <f>Druhova!F228</f>
        <v>0</v>
      </c>
      <c r="K232" s="111">
        <f>Druhova!G228</f>
        <v>0</v>
      </c>
      <c r="L232" s="235"/>
      <c r="M232" s="235"/>
      <c r="N232" s="235"/>
      <c r="O232" s="235"/>
      <c r="P232" s="235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30.75" customHeight="1">
      <c r="A233" s="115"/>
      <c r="B233" s="120"/>
      <c r="C233" s="195"/>
      <c r="D233" s="227">
        <v>8115</v>
      </c>
      <c r="E233" s="97" t="s">
        <v>848</v>
      </c>
      <c r="F233" s="83">
        <f>Druhova!B229</f>
        <v>0</v>
      </c>
      <c r="G233" s="83">
        <f>Druhova!C229</f>
        <v>0</v>
      </c>
      <c r="H233" s="83">
        <f>Druhova!D229</f>
        <v>0</v>
      </c>
      <c r="I233" s="83">
        <f>Druhova!E229</f>
        <v>0</v>
      </c>
      <c r="J233" s="83">
        <f>Druhova!F229</f>
        <v>0</v>
      </c>
      <c r="K233" s="111">
        <f>Druhova!G229</f>
        <v>0</v>
      </c>
      <c r="L233" s="235"/>
      <c r="M233" s="235"/>
      <c r="N233" s="235"/>
      <c r="O233" s="235"/>
      <c r="P233" s="235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8" customHeight="1">
      <c r="A234" s="115"/>
      <c r="B234" s="120"/>
      <c r="C234" s="195"/>
      <c r="D234" s="243">
        <v>8117</v>
      </c>
      <c r="E234" s="97" t="s">
        <v>833</v>
      </c>
      <c r="F234" s="83">
        <f>Druhova!B230</f>
        <v>0</v>
      </c>
      <c r="G234" s="83">
        <f>Druhova!C230</f>
        <v>0</v>
      </c>
      <c r="H234" s="83">
        <f>Druhova!D230</f>
        <v>0</v>
      </c>
      <c r="I234" s="83">
        <f>Druhova!E230</f>
        <v>0</v>
      </c>
      <c r="J234" s="83">
        <f>Druhova!F230</f>
        <v>0</v>
      </c>
      <c r="K234" s="111">
        <f>Druhova!G230</f>
        <v>0</v>
      </c>
      <c r="L234" s="235"/>
      <c r="M234" s="235"/>
      <c r="N234" s="235"/>
      <c r="O234" s="235"/>
      <c r="P234" s="235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18" s="28" customFormat="1" ht="18" customHeight="1">
      <c r="A235" s="115"/>
      <c r="B235" s="120"/>
      <c r="C235" s="195"/>
      <c r="D235" s="243">
        <v>8118</v>
      </c>
      <c r="E235" s="97" t="s">
        <v>220</v>
      </c>
      <c r="F235" s="83">
        <f>Druhova!B231</f>
        <v>0</v>
      </c>
      <c r="G235" s="83">
        <f>Druhova!C231</f>
        <v>0</v>
      </c>
      <c r="H235" s="83">
        <f>Druhova!D231</f>
        <v>0</v>
      </c>
      <c r="I235" s="83">
        <f>Druhova!E231</f>
        <v>0</v>
      </c>
      <c r="J235" s="83">
        <f>Druhova!F231</f>
        <v>0</v>
      </c>
      <c r="K235" s="111">
        <f>Druhova!G231</f>
        <v>0</v>
      </c>
      <c r="L235" s="236"/>
      <c r="M235" s="236"/>
      <c r="N235" s="236"/>
      <c r="O235" s="236"/>
      <c r="P235" s="236"/>
      <c r="Q235" s="236"/>
      <c r="R235" s="236"/>
    </row>
    <row r="236" spans="1:18" s="28" customFormat="1" ht="18" customHeight="1">
      <c r="A236" s="121"/>
      <c r="B236" s="122"/>
      <c r="C236" s="195">
        <v>811</v>
      </c>
      <c r="D236" s="228"/>
      <c r="E236" s="107" t="s">
        <v>849</v>
      </c>
      <c r="F236" s="83">
        <f>Druhova!B232</f>
        <v>0</v>
      </c>
      <c r="G236" s="83">
        <f>Druhova!C232</f>
        <v>0</v>
      </c>
      <c r="H236" s="83">
        <f>Druhova!D232</f>
        <v>0</v>
      </c>
      <c r="I236" s="83">
        <f>Druhova!E232</f>
        <v>0</v>
      </c>
      <c r="J236" s="83">
        <f>Druhova!F232</f>
        <v>0</v>
      </c>
      <c r="K236" s="111">
        <f>Druhova!G232</f>
        <v>0</v>
      </c>
      <c r="L236" s="236"/>
      <c r="M236" s="236"/>
      <c r="N236" s="236"/>
      <c r="O236" s="236"/>
      <c r="P236" s="236"/>
      <c r="Q236" s="236"/>
      <c r="R236" s="236"/>
    </row>
    <row r="237" spans="1:18" s="28" customFormat="1" ht="19.5" customHeight="1">
      <c r="A237" s="121"/>
      <c r="B237" s="122"/>
      <c r="C237" s="195"/>
      <c r="D237" s="228">
        <v>8121</v>
      </c>
      <c r="E237" s="107" t="s">
        <v>850</v>
      </c>
      <c r="F237" s="83">
        <f>Druhova!B233</f>
        <v>0</v>
      </c>
      <c r="G237" s="83">
        <f>Druhova!C233</f>
        <v>0</v>
      </c>
      <c r="H237" s="83">
        <f>Druhova!D233</f>
        <v>0</v>
      </c>
      <c r="I237" s="83">
        <f>Druhova!E233</f>
        <v>0</v>
      </c>
      <c r="J237" s="83">
        <f>Druhova!F233</f>
        <v>0</v>
      </c>
      <c r="K237" s="111">
        <f>Druhova!G233</f>
        <v>0</v>
      </c>
      <c r="L237" s="236"/>
      <c r="M237" s="236"/>
      <c r="N237" s="236"/>
      <c r="O237" s="236"/>
      <c r="P237" s="236"/>
      <c r="Q237" s="236"/>
      <c r="R237" s="236"/>
    </row>
    <row r="238" spans="1:18" s="28" customFormat="1" ht="24">
      <c r="A238" s="121"/>
      <c r="B238" s="122"/>
      <c r="C238" s="195"/>
      <c r="D238" s="228">
        <v>8122</v>
      </c>
      <c r="E238" s="107" t="s">
        <v>537</v>
      </c>
      <c r="F238" s="83">
        <f>Druhova!B234</f>
        <v>0</v>
      </c>
      <c r="G238" s="83">
        <f>Druhova!C234</f>
        <v>0</v>
      </c>
      <c r="H238" s="83">
        <f>Druhova!D234</f>
        <v>0</v>
      </c>
      <c r="I238" s="83">
        <f>Druhova!E234</f>
        <v>0</v>
      </c>
      <c r="J238" s="83">
        <f>Druhova!F234</f>
        <v>0</v>
      </c>
      <c r="K238" s="111">
        <f>Druhova!G234</f>
        <v>0</v>
      </c>
      <c r="L238" s="236"/>
      <c r="M238" s="236"/>
      <c r="N238" s="236"/>
      <c r="O238" s="236"/>
      <c r="P238" s="236"/>
      <c r="Q238" s="236"/>
      <c r="R238" s="236"/>
    </row>
    <row r="239" spans="1:18" s="28" customFormat="1" ht="27" customHeight="1">
      <c r="A239" s="121"/>
      <c r="B239" s="122"/>
      <c r="C239" s="195"/>
      <c r="D239" s="238">
        <v>8128</v>
      </c>
      <c r="E239" s="177" t="s">
        <v>835</v>
      </c>
      <c r="F239" s="83">
        <f>Druhova!B235</f>
        <v>0</v>
      </c>
      <c r="G239" s="83">
        <f>Druhova!C235</f>
        <v>0</v>
      </c>
      <c r="H239" s="83">
        <f>Druhova!D235</f>
        <v>0</v>
      </c>
      <c r="I239" s="83">
        <f>Druhova!E235</f>
        <v>0</v>
      </c>
      <c r="J239" s="83">
        <f>Druhova!F235</f>
        <v>0</v>
      </c>
      <c r="K239" s="111">
        <f>Druhova!G235</f>
        <v>0</v>
      </c>
      <c r="L239" s="236"/>
      <c r="M239" s="236"/>
      <c r="N239" s="236"/>
      <c r="O239" s="236"/>
      <c r="P239" s="236"/>
      <c r="Q239" s="236"/>
      <c r="R239" s="236"/>
    </row>
    <row r="240" spans="1:28" ht="18" customHeight="1">
      <c r="A240" s="121"/>
      <c r="B240" s="122"/>
      <c r="C240" s="195">
        <v>812</v>
      </c>
      <c r="D240" s="228"/>
      <c r="E240" s="107" t="s">
        <v>851</v>
      </c>
      <c r="F240" s="83">
        <f>Druhova!B236</f>
        <v>0</v>
      </c>
      <c r="G240" s="83">
        <f>Druhova!C236</f>
        <v>0</v>
      </c>
      <c r="H240" s="83">
        <f>Druhova!D236</f>
        <v>0</v>
      </c>
      <c r="I240" s="83">
        <f>Druhova!E236</f>
        <v>0</v>
      </c>
      <c r="J240" s="83">
        <f>Druhova!F236</f>
        <v>0</v>
      </c>
      <c r="K240" s="111">
        <f>Druhova!G236</f>
        <v>0</v>
      </c>
      <c r="L240" s="235"/>
      <c r="M240" s="235"/>
      <c r="N240" s="235"/>
      <c r="O240" s="235"/>
      <c r="P240" s="235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8" customHeight="1">
      <c r="A241" s="121"/>
      <c r="B241" s="122">
        <v>81</v>
      </c>
      <c r="C241" s="195"/>
      <c r="D241" s="228"/>
      <c r="E241" s="109" t="s">
        <v>852</v>
      </c>
      <c r="F241" s="83">
        <f>Druhova!B237</f>
        <v>0</v>
      </c>
      <c r="G241" s="83">
        <f>Druhova!C237</f>
        <v>0</v>
      </c>
      <c r="H241" s="83">
        <f>Druhova!D237</f>
        <v>0</v>
      </c>
      <c r="I241" s="83">
        <f>Druhova!E237</f>
        <v>0</v>
      </c>
      <c r="J241" s="83">
        <f>Druhova!F237</f>
        <v>0</v>
      </c>
      <c r="K241" s="111">
        <f>Druhova!G237</f>
        <v>0</v>
      </c>
      <c r="L241" s="235"/>
      <c r="M241" s="235"/>
      <c r="N241" s="235"/>
      <c r="O241" s="235"/>
      <c r="P241" s="235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9.5" customHeight="1">
      <c r="A242" s="121"/>
      <c r="B242" s="122"/>
      <c r="C242" s="195"/>
      <c r="D242" s="238">
        <v>8217</v>
      </c>
      <c r="E242" s="178" t="s">
        <v>833</v>
      </c>
      <c r="F242" s="83">
        <f>Druhova!B238</f>
        <v>0</v>
      </c>
      <c r="G242" s="83">
        <f>Druhova!C238</f>
        <v>0</v>
      </c>
      <c r="H242" s="83">
        <f>Druhova!D238</f>
        <v>0</v>
      </c>
      <c r="I242" s="83">
        <f>Druhova!E238</f>
        <v>0</v>
      </c>
      <c r="J242" s="83">
        <f>Druhova!F238</f>
        <v>0</v>
      </c>
      <c r="K242" s="111">
        <f>Druhova!G238</f>
        <v>0</v>
      </c>
      <c r="L242" s="235"/>
      <c r="M242" s="235"/>
      <c r="N242" s="235"/>
      <c r="O242" s="235"/>
      <c r="P242" s="235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8" customHeight="1">
      <c r="A243" s="121"/>
      <c r="B243" s="122"/>
      <c r="C243" s="195"/>
      <c r="D243" s="238">
        <v>8218</v>
      </c>
      <c r="E243" s="178" t="s">
        <v>834</v>
      </c>
      <c r="F243" s="83">
        <f>Druhova!B239</f>
        <v>0</v>
      </c>
      <c r="G243" s="83">
        <f>Druhova!C239</f>
        <v>0</v>
      </c>
      <c r="H243" s="83">
        <f>Druhova!D239</f>
        <v>0</v>
      </c>
      <c r="I243" s="83">
        <f>Druhova!E239</f>
        <v>0</v>
      </c>
      <c r="J243" s="83">
        <f>Druhova!F239</f>
        <v>0</v>
      </c>
      <c r="K243" s="111">
        <f>Druhova!G239</f>
        <v>0</v>
      </c>
      <c r="L243" s="235"/>
      <c r="M243" s="235"/>
      <c r="N243" s="235"/>
      <c r="O243" s="235"/>
      <c r="P243" s="235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30" customHeight="1">
      <c r="A244" s="121"/>
      <c r="B244" s="122"/>
      <c r="C244" s="237">
        <v>821</v>
      </c>
      <c r="D244" s="238"/>
      <c r="E244" s="177" t="s">
        <v>849</v>
      </c>
      <c r="F244" s="83">
        <f>Druhova!B240</f>
        <v>0</v>
      </c>
      <c r="G244" s="83">
        <f>Druhova!C240</f>
        <v>0</v>
      </c>
      <c r="H244" s="83">
        <f>Druhova!D240</f>
        <v>0</v>
      </c>
      <c r="I244" s="83">
        <f>Druhova!E240</f>
        <v>0</v>
      </c>
      <c r="J244" s="83">
        <f>Druhova!F240</f>
        <v>0</v>
      </c>
      <c r="K244" s="111">
        <f>Druhova!G240</f>
        <v>0</v>
      </c>
      <c r="L244" s="235"/>
      <c r="M244" s="235"/>
      <c r="N244" s="235"/>
      <c r="O244" s="235"/>
      <c r="P244" s="235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24.75" customHeight="1">
      <c r="A245" s="121"/>
      <c r="B245" s="122"/>
      <c r="C245" s="237"/>
      <c r="D245" s="238">
        <v>8221</v>
      </c>
      <c r="E245" s="177" t="s">
        <v>837</v>
      </c>
      <c r="F245" s="83">
        <f>Druhova!B241</f>
        <v>0</v>
      </c>
      <c r="G245" s="83">
        <f>Druhova!C241</f>
        <v>0</v>
      </c>
      <c r="H245" s="83">
        <f>Druhova!D241</f>
        <v>0</v>
      </c>
      <c r="I245" s="83">
        <f>Druhova!E241</f>
        <v>0</v>
      </c>
      <c r="J245" s="83">
        <f>Druhova!F241</f>
        <v>0</v>
      </c>
      <c r="K245" s="111">
        <f>Druhova!G241</f>
        <v>0</v>
      </c>
      <c r="L245" s="235"/>
      <c r="M245" s="235"/>
      <c r="N245" s="235"/>
      <c r="O245" s="235"/>
      <c r="P245" s="235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24.75" customHeight="1">
      <c r="A246" s="121"/>
      <c r="B246" s="122"/>
      <c r="C246" s="195"/>
      <c r="D246" s="228">
        <v>8223</v>
      </c>
      <c r="E246" s="107" t="s">
        <v>853</v>
      </c>
      <c r="F246" s="83">
        <f>Druhova!B242</f>
        <v>0</v>
      </c>
      <c r="G246" s="83">
        <f>Druhova!C242</f>
        <v>0</v>
      </c>
      <c r="H246" s="83">
        <f>Druhova!D242</f>
        <v>0</v>
      </c>
      <c r="I246" s="83">
        <f>Druhova!E242</f>
        <v>0</v>
      </c>
      <c r="J246" s="83">
        <f>Druhova!F242</f>
        <v>0</v>
      </c>
      <c r="K246" s="111">
        <f>Druhova!G242</f>
        <v>0</v>
      </c>
      <c r="L246" s="235"/>
      <c r="M246" s="235"/>
      <c r="N246" s="235"/>
      <c r="O246" s="235"/>
      <c r="P246" s="235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24">
      <c r="A247" s="121"/>
      <c r="B247" s="122"/>
      <c r="C247" s="195"/>
      <c r="D247" s="228">
        <v>8224</v>
      </c>
      <c r="E247" s="107" t="s">
        <v>582</v>
      </c>
      <c r="F247" s="83">
        <f>Druhova!B243</f>
        <v>0</v>
      </c>
      <c r="G247" s="83">
        <f>Druhova!C243</f>
        <v>0</v>
      </c>
      <c r="H247" s="83">
        <f>Druhova!D243</f>
        <v>0</v>
      </c>
      <c r="I247" s="83">
        <f>Druhova!E243</f>
        <v>0</v>
      </c>
      <c r="J247" s="83">
        <f>Druhova!F243</f>
        <v>0</v>
      </c>
      <c r="K247" s="111">
        <f>Druhova!G243</f>
        <v>0</v>
      </c>
      <c r="L247" s="235"/>
      <c r="M247" s="235"/>
      <c r="N247" s="235"/>
      <c r="O247" s="235"/>
      <c r="P247" s="235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121"/>
      <c r="B248" s="122"/>
      <c r="C248" s="195">
        <v>822</v>
      </c>
      <c r="D248" s="228"/>
      <c r="E248" s="107" t="s">
        <v>854</v>
      </c>
      <c r="F248" s="83">
        <f>Druhova!B244</f>
        <v>0</v>
      </c>
      <c r="G248" s="83">
        <f>Druhova!C244</f>
        <v>0</v>
      </c>
      <c r="H248" s="83">
        <f>Druhova!D244</f>
        <v>0</v>
      </c>
      <c r="I248" s="83">
        <f>Druhova!E244</f>
        <v>0</v>
      </c>
      <c r="J248" s="83">
        <f>Druhova!F244</f>
        <v>0</v>
      </c>
      <c r="K248" s="111">
        <f>Druhova!G244</f>
        <v>0</v>
      </c>
      <c r="L248" s="235"/>
      <c r="M248" s="235"/>
      <c r="N248" s="235"/>
      <c r="O248" s="235"/>
      <c r="P248" s="235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123"/>
      <c r="B249" s="122">
        <v>82</v>
      </c>
      <c r="C249" s="195"/>
      <c r="D249" s="228"/>
      <c r="E249" s="109" t="s">
        <v>855</v>
      </c>
      <c r="F249" s="83">
        <f>Druhova!B245</f>
        <v>0</v>
      </c>
      <c r="G249" s="83">
        <f>Druhova!C245</f>
        <v>0</v>
      </c>
      <c r="H249" s="83">
        <f>Druhova!D245</f>
        <v>0</v>
      </c>
      <c r="I249" s="83">
        <f>Druhova!E245</f>
        <v>0</v>
      </c>
      <c r="J249" s="83">
        <f>Druhova!F245</f>
        <v>0</v>
      </c>
      <c r="K249" s="111">
        <f>Druhova!G245</f>
        <v>0</v>
      </c>
      <c r="L249" s="235"/>
      <c r="M249" s="235"/>
      <c r="N249" s="235"/>
      <c r="O249" s="235"/>
      <c r="P249" s="235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5" thickBot="1">
      <c r="A250" s="125"/>
      <c r="B250" s="124"/>
      <c r="C250" s="195">
        <v>890</v>
      </c>
      <c r="D250" s="229"/>
      <c r="E250" s="108" t="s">
        <v>856</v>
      </c>
      <c r="F250" s="83">
        <f>Druhova!B246</f>
        <v>0</v>
      </c>
      <c r="G250" s="83">
        <f>Druhova!C246</f>
        <v>0</v>
      </c>
      <c r="H250" s="83">
        <f>Druhova!D246</f>
        <v>0</v>
      </c>
      <c r="I250" s="83">
        <f>Druhova!E246</f>
        <v>0</v>
      </c>
      <c r="J250" s="83">
        <f>Druhova!F246</f>
        <v>0</v>
      </c>
      <c r="K250" s="111">
        <f>Druhova!G246</f>
        <v>0</v>
      </c>
      <c r="L250" s="235"/>
      <c r="M250" s="235"/>
      <c r="N250" s="235"/>
      <c r="O250" s="235"/>
      <c r="P250" s="235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5" thickBot="1">
      <c r="A251" s="127">
        <v>8</v>
      </c>
      <c r="B251" s="126">
        <v>89</v>
      </c>
      <c r="C251" s="230"/>
      <c r="D251" s="231"/>
      <c r="E251" s="106" t="s">
        <v>856</v>
      </c>
      <c r="F251" s="157">
        <f>Druhova!B247</f>
        <v>0</v>
      </c>
      <c r="G251" s="157">
        <f>Druhova!C247</f>
        <v>0</v>
      </c>
      <c r="H251" s="157">
        <f>Druhova!D247</f>
        <v>0</v>
      </c>
      <c r="I251" s="157">
        <f>Druhova!E247</f>
        <v>0</v>
      </c>
      <c r="J251" s="157">
        <f>Druhova!F247</f>
        <v>0</v>
      </c>
      <c r="K251" s="158">
        <f>Druhova!G247</f>
        <v>0</v>
      </c>
      <c r="L251" s="235"/>
      <c r="M251" s="235"/>
      <c r="N251" s="235"/>
      <c r="O251" s="235"/>
      <c r="P251" s="235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2:28" ht="13.5" thickBot="1">
      <c r="B252" s="128"/>
      <c r="C252" s="232"/>
      <c r="D252" s="233"/>
      <c r="E252" s="32" t="s">
        <v>857</v>
      </c>
      <c r="F252" s="159">
        <f>Druhova!B248</f>
        <v>0</v>
      </c>
      <c r="G252" s="160">
        <f>Druhova!C248</f>
        <v>0</v>
      </c>
      <c r="H252" s="160">
        <f>Druhova!D248</f>
        <v>0</v>
      </c>
      <c r="I252" s="160">
        <f>Druhova!E248</f>
        <v>0</v>
      </c>
      <c r="J252" s="160">
        <f>Druhova!F248</f>
        <v>0</v>
      </c>
      <c r="K252" s="161">
        <f>Druhova!G248</f>
        <v>0</v>
      </c>
      <c r="L252" s="235"/>
      <c r="M252" s="235"/>
      <c r="N252" s="235"/>
      <c r="O252" s="235"/>
      <c r="P252" s="235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5" thickBot="1">
      <c r="A253" s="212" t="s">
        <v>405</v>
      </c>
      <c r="E253" s="33"/>
      <c r="F253" s="34"/>
      <c r="G253" s="34"/>
      <c r="H253" s="34"/>
      <c r="I253" s="34"/>
      <c r="J253" s="34" t="str">
        <f>IF(H253&gt;0,I253/H253*100," ")</f>
        <v> </v>
      </c>
      <c r="K253" s="34" t="str">
        <f>IF(F253&gt;0,I253/F253*100," ")</f>
        <v> </v>
      </c>
      <c r="L253" s="235"/>
      <c r="M253" s="235"/>
      <c r="N253" s="235"/>
      <c r="O253" s="235"/>
      <c r="P253" s="235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2:28" ht="13.5" thickBot="1">
      <c r="B254" s="218"/>
      <c r="C254" s="218"/>
      <c r="D254" s="223"/>
      <c r="E254" s="81" t="s">
        <v>846</v>
      </c>
      <c r="F254" s="159">
        <f>Druhova!B250</f>
        <v>-10429317.08</v>
      </c>
      <c r="G254" s="160">
        <f>Druhova!C250</f>
        <v>-10640707</v>
      </c>
      <c r="H254" s="160">
        <f>Druhova!D250</f>
        <v>-12776824</v>
      </c>
      <c r="I254" s="160">
        <f>Druhova!E250</f>
        <v>-11049440.34375</v>
      </c>
      <c r="J254" s="160">
        <f>Druhova!F250</f>
        <v>0</v>
      </c>
      <c r="K254" s="161">
        <f>Druhova!G250</f>
        <v>0</v>
      </c>
      <c r="L254" s="235"/>
      <c r="M254" s="235"/>
      <c r="N254" s="235"/>
      <c r="O254" s="235"/>
      <c r="P254" s="235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5:28" ht="12.75">
      <c r="E255" s="33"/>
      <c r="F255" s="34"/>
      <c r="G255" s="34"/>
      <c r="H255" s="34"/>
      <c r="I255" s="34"/>
      <c r="J255" s="34" t="str">
        <f>IF(H255&gt;0,I255/H255*100," ")</f>
        <v> </v>
      </c>
      <c r="K255" s="34" t="str">
        <f>IF(F255&gt;0,I255/F255*100," ")</f>
        <v> </v>
      </c>
      <c r="L255" s="235"/>
      <c r="M255" s="235"/>
      <c r="N255" s="235"/>
      <c r="O255" s="235"/>
      <c r="P255" s="235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112" t="s">
        <v>387</v>
      </c>
      <c r="E256" s="133" t="s">
        <v>407</v>
      </c>
      <c r="L256" s="235"/>
      <c r="M256" s="235"/>
      <c r="N256" s="235"/>
      <c r="O256" s="235"/>
      <c r="P256" s="235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5:28" ht="12.75">
      <c r="E257" s="133" t="s">
        <v>399</v>
      </c>
      <c r="L257" s="235"/>
      <c r="M257" s="235"/>
      <c r="N257" s="235"/>
      <c r="O257" s="235"/>
      <c r="P257" s="235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112" t="s">
        <v>423</v>
      </c>
      <c r="B258" s="129"/>
      <c r="C258" s="129"/>
      <c r="D258" s="129"/>
      <c r="E258" s="144" t="s">
        <v>538</v>
      </c>
      <c r="L258" s="235"/>
      <c r="M258" s="235"/>
      <c r="N258" s="235"/>
      <c r="O258" s="235"/>
      <c r="P258" s="235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112" t="s">
        <v>424</v>
      </c>
      <c r="B259" s="129"/>
      <c r="C259" s="129"/>
      <c r="D259" s="129"/>
      <c r="E259" s="61" t="s">
        <v>409</v>
      </c>
      <c r="L259" s="235"/>
      <c r="M259" s="235"/>
      <c r="N259" s="235"/>
      <c r="O259" s="235"/>
      <c r="P259" s="235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112" t="s">
        <v>40</v>
      </c>
      <c r="E260" s="145" t="s">
        <v>539</v>
      </c>
      <c r="L260" s="235"/>
      <c r="M260" s="235"/>
      <c r="N260" s="235"/>
      <c r="O260" s="235"/>
      <c r="P260" s="235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112" t="s">
        <v>422</v>
      </c>
      <c r="E261" s="133" t="s">
        <v>408</v>
      </c>
      <c r="L261" s="235"/>
      <c r="M261" s="235"/>
      <c r="N261" s="235"/>
      <c r="O261" s="235"/>
      <c r="P261" s="235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112" t="s">
        <v>425</v>
      </c>
      <c r="L262" s="235"/>
      <c r="M262" s="235"/>
      <c r="N262" s="235"/>
      <c r="O262" s="235"/>
      <c r="P262" s="235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2:28" ht="12.75">
      <c r="L263" s="235"/>
      <c r="M263" s="235"/>
      <c r="N263" s="235"/>
      <c r="O263" s="235"/>
      <c r="P263" s="235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2:28" ht="12.75">
      <c r="L264" s="235"/>
      <c r="M264" s="235"/>
      <c r="N264" s="235"/>
      <c r="O264" s="235"/>
      <c r="P264" s="235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8:28" ht="12.75">
      <c r="H265" s="2" t="s">
        <v>868</v>
      </c>
      <c r="L265" s="235"/>
      <c r="M265" s="235"/>
      <c r="N265" s="235"/>
      <c r="O265" s="235"/>
      <c r="P265" s="235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2:28" ht="12.75">
      <c r="L266" s="235"/>
      <c r="M266" s="235"/>
      <c r="N266" s="235"/>
      <c r="O266" s="235"/>
      <c r="P266" s="235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2:28" ht="12.75">
      <c r="L267" s="235"/>
      <c r="M267" s="235"/>
      <c r="N267" s="235"/>
      <c r="O267" s="235"/>
      <c r="P267" s="235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2:28" ht="12.75">
      <c r="L268" s="235"/>
      <c r="M268" s="235"/>
      <c r="N268" s="235"/>
      <c r="O268" s="235"/>
      <c r="P268" s="235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2:28" ht="12.75">
      <c r="L269" s="235"/>
      <c r="M269" s="235"/>
      <c r="N269" s="235"/>
      <c r="O269" s="235"/>
      <c r="P269" s="235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2:28" ht="12.75">
      <c r="L270" s="235"/>
      <c r="M270" s="235"/>
      <c r="N270" s="235"/>
      <c r="O270" s="235"/>
      <c r="P270" s="235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2:28" ht="12.75">
      <c r="L271" s="235"/>
      <c r="M271" s="235"/>
      <c r="N271" s="235"/>
      <c r="O271" s="235"/>
      <c r="P271" s="235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2:28" ht="12.75">
      <c r="L272" s="235"/>
      <c r="M272" s="235"/>
      <c r="N272" s="235"/>
      <c r="O272" s="235"/>
      <c r="P272" s="235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2.75">
      <c r="E273" s="133"/>
    </row>
  </sheetData>
  <sheetProtection/>
  <mergeCells count="1">
    <mergeCell ref="J1:K1"/>
  </mergeCells>
  <printOptions horizontalCentered="1"/>
  <pageMargins left="0.984251968503937" right="0.3937007874015748" top="0.984251968503937" bottom="0.3937007874015748" header="0.5905511811023623" footer="0.1968503937007874"/>
  <pageSetup fitToHeight="0" fitToWidth="1" horizontalDpi="600" verticalDpi="600" orientation="portrait" paperSize="9" scale="58" r:id="rId1"/>
  <headerFooter alignWithMargins="0">
    <oddFooter>&amp;CStrana &amp;P</oddFooter>
  </headerFooter>
  <rowBreaks count="5" manualBreakCount="5">
    <brk id="43" max="255" man="1"/>
    <brk id="95" max="255" man="1"/>
    <brk id="138" max="255" man="1"/>
    <brk id="181" max="255" man="1"/>
    <brk id="2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1" sqref="D1"/>
    </sheetView>
  </sheetViews>
  <sheetFormatPr defaultColWidth="9.140625" defaultRowHeight="12.75"/>
  <cols>
    <col min="2" max="2" width="40.00390625" style="0" bestFit="1" customWidth="1"/>
    <col min="5" max="5" width="9.140625" style="174" customWidth="1"/>
    <col min="7" max="7" width="29.7109375" style="0" bestFit="1" customWidth="1"/>
  </cols>
  <sheetData>
    <row r="1" spans="1:3" ht="12.75">
      <c r="A1" s="249" t="s">
        <v>95</v>
      </c>
      <c r="B1" s="249" t="s">
        <v>95</v>
      </c>
      <c r="C1" s="250" t="s">
        <v>322</v>
      </c>
    </row>
    <row r="2" spans="1:3" ht="12.75">
      <c r="A2" s="252" t="s">
        <v>323</v>
      </c>
      <c r="B2" s="252" t="s">
        <v>95</v>
      </c>
      <c r="C2" s="251" t="s">
        <v>95</v>
      </c>
    </row>
    <row r="3" spans="1:9" ht="12.75">
      <c r="A3" s="250" t="s">
        <v>465</v>
      </c>
      <c r="B3" s="250" t="s">
        <v>466</v>
      </c>
      <c r="C3" s="244">
        <v>1</v>
      </c>
      <c r="D3">
        <f aca="true" t="shared" si="0" ref="D3:D42">IF(LEFT(A3,1)="5",1,0)</f>
        <v>0</v>
      </c>
      <c r="E3" s="174">
        <f>SUM(C3:C216)</f>
        <v>1</v>
      </c>
      <c r="G3" t="str">
        <f>CONCATENATE(A3," ",B3)</f>
        <v>312 Ministerstvo financí</v>
      </c>
      <c r="I3" t="str">
        <f>IF(E3&gt;1,G4,G3)</f>
        <v>312 Ministerstvo financí</v>
      </c>
    </row>
    <row r="4" spans="4:7" ht="12.75">
      <c r="D4">
        <f t="shared" si="0"/>
        <v>0</v>
      </c>
      <c r="E4" s="174">
        <f>SUM(D3:D48)</f>
        <v>0</v>
      </c>
      <c r="G4" s="240" t="str">
        <f>IF(E4&gt;0,"301 - 511","301 - 398")</f>
        <v>301 - 398</v>
      </c>
    </row>
    <row r="5" ht="12.75">
      <c r="D5">
        <f t="shared" si="0"/>
        <v>0</v>
      </c>
    </row>
    <row r="6" ht="12.75">
      <c r="D6">
        <f t="shared" si="0"/>
        <v>0</v>
      </c>
    </row>
    <row r="7" ht="12.75">
      <c r="D7">
        <f t="shared" si="0"/>
        <v>0</v>
      </c>
    </row>
    <row r="8" ht="12.75">
      <c r="D8">
        <f t="shared" si="0"/>
        <v>0</v>
      </c>
    </row>
    <row r="9" ht="12.75">
      <c r="D9">
        <f t="shared" si="0"/>
        <v>0</v>
      </c>
    </row>
    <row r="10" ht="12.75">
      <c r="D10">
        <f t="shared" si="0"/>
        <v>0</v>
      </c>
    </row>
    <row r="11" ht="12.75">
      <c r="D11">
        <f t="shared" si="0"/>
        <v>0</v>
      </c>
    </row>
    <row r="12" ht="12.75">
      <c r="D12">
        <f t="shared" si="0"/>
        <v>0</v>
      </c>
    </row>
    <row r="13" ht="12.75">
      <c r="D13">
        <f t="shared" si="0"/>
        <v>0</v>
      </c>
    </row>
    <row r="14" ht="12.75">
      <c r="D14">
        <f t="shared" si="0"/>
        <v>0</v>
      </c>
    </row>
    <row r="15" ht="12.75">
      <c r="D15">
        <f t="shared" si="0"/>
        <v>0</v>
      </c>
    </row>
    <row r="16" ht="12.75">
      <c r="D16">
        <f t="shared" si="0"/>
        <v>0</v>
      </c>
    </row>
    <row r="17" ht="12.75">
      <c r="D17">
        <f t="shared" si="0"/>
        <v>0</v>
      </c>
    </row>
    <row r="18" ht="12.75">
      <c r="D18">
        <f t="shared" si="0"/>
        <v>0</v>
      </c>
    </row>
    <row r="19" ht="12.75">
      <c r="D19">
        <f t="shared" si="0"/>
        <v>0</v>
      </c>
    </row>
    <row r="20" ht="12.75">
      <c r="D20">
        <f t="shared" si="0"/>
        <v>0</v>
      </c>
    </row>
    <row r="21" ht="12.75">
      <c r="D21">
        <f t="shared" si="0"/>
        <v>0</v>
      </c>
    </row>
    <row r="22" ht="12.75">
      <c r="D22">
        <f t="shared" si="0"/>
        <v>0</v>
      </c>
    </row>
    <row r="23" ht="12.75">
      <c r="D23">
        <f t="shared" si="0"/>
        <v>0</v>
      </c>
    </row>
    <row r="24" ht="12.75">
      <c r="D24">
        <f t="shared" si="0"/>
        <v>0</v>
      </c>
    </row>
    <row r="25" ht="12.75">
      <c r="D25">
        <f t="shared" si="0"/>
        <v>0</v>
      </c>
    </row>
    <row r="26" ht="12.75">
      <c r="D26">
        <f t="shared" si="0"/>
        <v>0</v>
      </c>
    </row>
    <row r="27" ht="12.75">
      <c r="D27">
        <f t="shared" si="0"/>
        <v>0</v>
      </c>
    </row>
    <row r="28" ht="12.75">
      <c r="D28">
        <f t="shared" si="0"/>
        <v>0</v>
      </c>
    </row>
    <row r="29" ht="12.75">
      <c r="D29">
        <f t="shared" si="0"/>
        <v>0</v>
      </c>
    </row>
    <row r="30" ht="12.75">
      <c r="D30">
        <f t="shared" si="0"/>
        <v>0</v>
      </c>
    </row>
    <row r="31" ht="12.75">
      <c r="D31">
        <f t="shared" si="0"/>
        <v>0</v>
      </c>
    </row>
    <row r="32" ht="12.75">
      <c r="D32">
        <f t="shared" si="0"/>
        <v>0</v>
      </c>
    </row>
    <row r="33" ht="12.75">
      <c r="D33">
        <f t="shared" si="0"/>
        <v>0</v>
      </c>
    </row>
    <row r="34" ht="12.75">
      <c r="D34">
        <f t="shared" si="0"/>
        <v>0</v>
      </c>
    </row>
    <row r="35" ht="12.75">
      <c r="D35">
        <f t="shared" si="0"/>
        <v>0</v>
      </c>
    </row>
    <row r="36" ht="12.75">
      <c r="D36">
        <f t="shared" si="0"/>
        <v>0</v>
      </c>
    </row>
    <row r="37" ht="12.75">
      <c r="D37">
        <f t="shared" si="0"/>
        <v>0</v>
      </c>
    </row>
    <row r="38" ht="12.75">
      <c r="D38">
        <f t="shared" si="0"/>
        <v>0</v>
      </c>
    </row>
    <row r="39" ht="12.75">
      <c r="D39">
        <f t="shared" si="0"/>
        <v>0</v>
      </c>
    </row>
    <row r="40" ht="12.75">
      <c r="D40">
        <f t="shared" si="0"/>
        <v>0</v>
      </c>
    </row>
    <row r="41" ht="12.75">
      <c r="D41">
        <f t="shared" si="0"/>
        <v>0</v>
      </c>
    </row>
    <row r="42" ht="12.75">
      <c r="D42">
        <f t="shared" si="0"/>
        <v>0</v>
      </c>
    </row>
    <row r="43" ht="12.75">
      <c r="D43">
        <f aca="true" t="shared" si="1" ref="D43:D48">IF(LEFT(A43,1)="5",1,0)</f>
        <v>0</v>
      </c>
    </row>
    <row r="44" ht="12.75">
      <c r="D44">
        <f t="shared" si="1"/>
        <v>0</v>
      </c>
    </row>
    <row r="45" ht="12.75">
      <c r="D45">
        <f t="shared" si="1"/>
        <v>0</v>
      </c>
    </row>
    <row r="46" ht="12.75">
      <c r="D46">
        <f t="shared" si="1"/>
        <v>0</v>
      </c>
    </row>
    <row r="47" ht="12.75">
      <c r="D47">
        <f t="shared" si="1"/>
        <v>0</v>
      </c>
    </row>
    <row r="48" ht="12.75">
      <c r="D48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8"/>
  <sheetViews>
    <sheetView workbookViewId="0" topLeftCell="A1">
      <selection activeCell="D1" sqref="D1"/>
    </sheetView>
  </sheetViews>
  <sheetFormatPr defaultColWidth="9.140625" defaultRowHeight="12.75"/>
  <cols>
    <col min="4" max="4" width="16.421875" style="0" bestFit="1" customWidth="1"/>
    <col min="5" max="6" width="17.57421875" style="0" bestFit="1" customWidth="1"/>
    <col min="7" max="7" width="16.421875" style="0" bestFit="1" customWidth="1"/>
    <col min="8" max="8" width="19.140625" style="0" bestFit="1" customWidth="1"/>
    <col min="9" max="9" width="12.8515625" style="0" bestFit="1" customWidth="1"/>
    <col min="10" max="11" width="10.421875" style="0" bestFit="1" customWidth="1"/>
  </cols>
  <sheetData>
    <row r="2" spans="3:4" ht="12.75">
      <c r="C2" t="s">
        <v>777</v>
      </c>
      <c r="D2" t="str">
        <f>IF(LEFT(D7,3)="Pou","v tis.Kč",RIGHT(D7,LEN(D7)-9))</f>
        <v>v tis.Kč</v>
      </c>
    </row>
    <row r="7" spans="4:10" ht="51">
      <c r="D7" s="253" t="s">
        <v>616</v>
      </c>
      <c r="E7" s="253" t="s">
        <v>461</v>
      </c>
      <c r="F7" s="253" t="s">
        <v>462</v>
      </c>
      <c r="G7" s="253" t="s">
        <v>617</v>
      </c>
      <c r="H7" s="253" t="s">
        <v>463</v>
      </c>
      <c r="I7" s="253" t="s">
        <v>96</v>
      </c>
      <c r="J7" s="253" t="s">
        <v>464</v>
      </c>
    </row>
    <row r="8" spans="4:10" ht="12.75">
      <c r="D8" s="244">
        <v>523675.68</v>
      </c>
      <c r="E8" s="244">
        <v>533994</v>
      </c>
      <c r="F8" s="244">
        <v>533994</v>
      </c>
      <c r="G8" s="244">
        <v>481170.82</v>
      </c>
      <c r="H8" s="244">
        <v>4988908.787</v>
      </c>
      <c r="I8" s="254">
        <v>0.90107907579</v>
      </c>
      <c r="J8" s="254">
        <v>9.52671467768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0"/>
  <sheetViews>
    <sheetView workbookViewId="0" topLeftCell="A1">
      <selection activeCell="A1" sqref="A1"/>
    </sheetView>
  </sheetViews>
  <sheetFormatPr defaultColWidth="9.140625" defaultRowHeight="12.75"/>
  <cols>
    <col min="1" max="1" width="57.421875" style="0" bestFit="1" customWidth="1"/>
    <col min="2" max="2" width="17.57421875" style="0" bestFit="1" customWidth="1"/>
    <col min="3" max="4" width="19.140625" style="0" bestFit="1" customWidth="1"/>
    <col min="5" max="5" width="17.57421875" style="0" bestFit="1" customWidth="1"/>
    <col min="6" max="6" width="21.140625" style="0" bestFit="1" customWidth="1"/>
    <col min="7" max="7" width="12.421875" style="0" bestFit="1" customWidth="1"/>
  </cols>
  <sheetData>
    <row r="1" spans="1:6" ht="12.75">
      <c r="A1" t="s">
        <v>778</v>
      </c>
      <c r="B1" t="str">
        <f>IF(ISERROR(RIGHT(B4,LEN(B4)-9)),"","001-"&amp;E1)</f>
        <v>001-012/2011</v>
      </c>
      <c r="C1" t="str">
        <f>IF(ISERROR(RIGHT(B4,LEN(B4)-9)),"",LEFT(B4,8))</f>
        <v>012/2010</v>
      </c>
      <c r="E1" t="str">
        <f>IF(ISERROR(RIGHT(B4,LEN(B4)-9)),"",LEFT(E4,8))</f>
        <v>012/2011</v>
      </c>
      <c r="F1" t="str">
        <f>IF(ISERROR(RIGHT(B4,LEN(B4)-9)),"",RIGHT(LEFT(E4,8),4))</f>
        <v>2011</v>
      </c>
    </row>
    <row r="2" spans="1:2" ht="12.75">
      <c r="A2" t="s">
        <v>777</v>
      </c>
      <c r="B2" t="str">
        <f>IF(ISERROR(RIGHT(B4,LEN(B4)-9)),"",RIGHT(B4,LEN(B4)-9))</f>
        <v>v tis.Kč</v>
      </c>
    </row>
    <row r="3" spans="1:2" ht="12.75">
      <c r="A3" t="s">
        <v>531</v>
      </c>
      <c r="B3" t="str">
        <f>IF(ISERROR(RIGHT(B4,LEN(B4)-9)),"","Sk"&amp;C1&amp;"/Sk"&amp;E1)</f>
        <v>Sk012/2010/Sk012/2011</v>
      </c>
    </row>
    <row r="4" spans="1:7" ht="51">
      <c r="A4" s="249" t="s">
        <v>95</v>
      </c>
      <c r="B4" s="253" t="s">
        <v>616</v>
      </c>
      <c r="C4" s="253" t="s">
        <v>614</v>
      </c>
      <c r="D4" s="253" t="s">
        <v>615</v>
      </c>
      <c r="E4" s="253" t="s">
        <v>617</v>
      </c>
      <c r="F4" s="253" t="s">
        <v>96</v>
      </c>
      <c r="G4" s="253" t="s">
        <v>97</v>
      </c>
    </row>
    <row r="5" spans="1:7" ht="12.75">
      <c r="A5" s="249" t="s">
        <v>95</v>
      </c>
      <c r="B5" s="251" t="s">
        <v>95</v>
      </c>
      <c r="C5" s="251" t="s">
        <v>95</v>
      </c>
      <c r="D5" s="251" t="s">
        <v>95</v>
      </c>
      <c r="E5" s="251" t="s">
        <v>95</v>
      </c>
      <c r="F5" s="251" t="s">
        <v>95</v>
      </c>
      <c r="G5" s="251" t="s">
        <v>95</v>
      </c>
    </row>
    <row r="6" spans="1:7" ht="12.75">
      <c r="A6" s="250" t="s">
        <v>395</v>
      </c>
      <c r="B6" s="244"/>
      <c r="C6" s="244"/>
      <c r="D6" s="244"/>
      <c r="E6" s="244"/>
      <c r="F6" s="244"/>
      <c r="G6" s="244"/>
    </row>
    <row r="7" spans="1:7" ht="12.75">
      <c r="A7" s="250" t="s">
        <v>361</v>
      </c>
      <c r="B7" s="244"/>
      <c r="C7" s="244"/>
      <c r="D7" s="244"/>
      <c r="E7" s="244"/>
      <c r="F7" s="244"/>
      <c r="G7" s="244"/>
    </row>
    <row r="8" spans="1:7" ht="12.75">
      <c r="A8" s="250" t="s">
        <v>98</v>
      </c>
      <c r="B8" s="244"/>
      <c r="C8" s="244"/>
      <c r="D8" s="244"/>
      <c r="E8" s="244"/>
      <c r="F8" s="244"/>
      <c r="G8" s="244"/>
    </row>
    <row r="9" spans="1:7" ht="12.75">
      <c r="A9" s="250" t="s">
        <v>99</v>
      </c>
      <c r="B9" s="244"/>
      <c r="C9" s="244"/>
      <c r="D9" s="244"/>
      <c r="E9" s="244"/>
      <c r="F9" s="244"/>
      <c r="G9" s="244"/>
    </row>
    <row r="10" spans="1:7" ht="12.75">
      <c r="A10" s="250" t="s">
        <v>385</v>
      </c>
      <c r="B10" s="244"/>
      <c r="C10" s="244"/>
      <c r="D10" s="244"/>
      <c r="E10" s="244"/>
      <c r="F10" s="244"/>
      <c r="G10" s="244"/>
    </row>
    <row r="11" spans="1:7" ht="12.75">
      <c r="A11" s="250" t="s">
        <v>396</v>
      </c>
      <c r="B11" s="244"/>
      <c r="C11" s="244"/>
      <c r="D11" s="244"/>
      <c r="E11" s="244"/>
      <c r="F11" s="244"/>
      <c r="G11" s="244"/>
    </row>
    <row r="12" spans="1:7" ht="12.75">
      <c r="A12" s="250" t="s">
        <v>397</v>
      </c>
      <c r="B12" s="244"/>
      <c r="C12" s="244"/>
      <c r="D12" s="244"/>
      <c r="E12" s="244"/>
      <c r="F12" s="244"/>
      <c r="G12" s="244"/>
    </row>
    <row r="13" spans="1:7" ht="12.75">
      <c r="A13" s="250" t="s">
        <v>100</v>
      </c>
      <c r="B13" s="244"/>
      <c r="C13" s="244"/>
      <c r="D13" s="244"/>
      <c r="E13" s="244"/>
      <c r="F13" s="244"/>
      <c r="G13" s="244"/>
    </row>
    <row r="14" spans="1:7" ht="12.75">
      <c r="A14" s="250" t="s">
        <v>101</v>
      </c>
      <c r="B14" s="244"/>
      <c r="C14" s="244"/>
      <c r="D14" s="244"/>
      <c r="E14" s="244"/>
      <c r="F14" s="244"/>
      <c r="G14" s="244"/>
    </row>
    <row r="15" spans="1:7" ht="12.75">
      <c r="A15" s="250" t="s">
        <v>398</v>
      </c>
      <c r="B15" s="244"/>
      <c r="C15" s="244"/>
      <c r="D15" s="244"/>
      <c r="E15" s="244"/>
      <c r="F15" s="244"/>
      <c r="G15" s="244"/>
    </row>
    <row r="16" spans="1:7" ht="12.75">
      <c r="A16" s="250" t="s">
        <v>103</v>
      </c>
      <c r="B16" s="244"/>
      <c r="C16" s="244"/>
      <c r="D16" s="244"/>
      <c r="E16" s="244"/>
      <c r="F16" s="244"/>
      <c r="G16" s="244"/>
    </row>
    <row r="17" spans="1:7" ht="12.75">
      <c r="A17" s="250" t="s">
        <v>104</v>
      </c>
      <c r="B17" s="244"/>
      <c r="C17" s="244"/>
      <c r="D17" s="244"/>
      <c r="E17" s="244"/>
      <c r="F17" s="244"/>
      <c r="G17" s="244"/>
    </row>
    <row r="18" spans="1:7" ht="12.75">
      <c r="A18" s="250" t="s">
        <v>105</v>
      </c>
      <c r="B18" s="244"/>
      <c r="C18" s="244"/>
      <c r="D18" s="244"/>
      <c r="E18" s="244"/>
      <c r="F18" s="244"/>
      <c r="G18" s="244"/>
    </row>
    <row r="19" spans="1:7" ht="12.75">
      <c r="A19" s="250" t="s">
        <v>106</v>
      </c>
      <c r="B19" s="244"/>
      <c r="C19" s="244"/>
      <c r="D19" s="244"/>
      <c r="E19" s="244"/>
      <c r="F19" s="244"/>
      <c r="G19" s="244"/>
    </row>
    <row r="20" spans="1:7" ht="12.75">
      <c r="A20" s="250" t="s">
        <v>107</v>
      </c>
      <c r="B20" s="245">
        <v>1494522.03</v>
      </c>
      <c r="C20" s="245">
        <v>1470034</v>
      </c>
      <c r="D20" s="245">
        <v>1470034</v>
      </c>
      <c r="E20" s="245">
        <v>1383568.19405</v>
      </c>
      <c r="F20" s="245">
        <v>94.118108428</v>
      </c>
      <c r="G20" s="245">
        <v>92.575965177</v>
      </c>
    </row>
    <row r="21" spans="1:7" ht="12.75">
      <c r="A21" s="250" t="s">
        <v>108</v>
      </c>
      <c r="B21" s="245">
        <v>1494522.03</v>
      </c>
      <c r="C21" s="245">
        <v>1470034</v>
      </c>
      <c r="D21" s="245">
        <v>1470034</v>
      </c>
      <c r="E21" s="245">
        <v>1383568.19405</v>
      </c>
      <c r="F21" s="245">
        <v>94.118108428</v>
      </c>
      <c r="G21" s="245">
        <v>92.575965177</v>
      </c>
    </row>
    <row r="22" spans="1:7" ht="12.75">
      <c r="A22" s="250" t="s">
        <v>109</v>
      </c>
      <c r="B22" s="244"/>
      <c r="C22" s="244"/>
      <c r="D22" s="244"/>
      <c r="E22" s="244"/>
      <c r="F22" s="244"/>
      <c r="G22" s="244"/>
    </row>
    <row r="23" spans="1:7" ht="12.75">
      <c r="A23" s="250" t="s">
        <v>110</v>
      </c>
      <c r="B23" s="244"/>
      <c r="C23" s="244"/>
      <c r="D23" s="244"/>
      <c r="E23" s="244"/>
      <c r="F23" s="244"/>
      <c r="G23" s="244"/>
    </row>
    <row r="24" spans="1:7" ht="12.75">
      <c r="A24" s="250" t="s">
        <v>111</v>
      </c>
      <c r="B24" s="244"/>
      <c r="C24" s="244"/>
      <c r="D24" s="244"/>
      <c r="E24" s="244"/>
      <c r="F24" s="244"/>
      <c r="G24" s="244"/>
    </row>
    <row r="25" spans="1:7" ht="12.75">
      <c r="A25" s="250" t="s">
        <v>112</v>
      </c>
      <c r="B25" s="244"/>
      <c r="C25" s="244"/>
      <c r="D25" s="244"/>
      <c r="E25" s="244"/>
      <c r="F25" s="244"/>
      <c r="G25" s="244"/>
    </row>
    <row r="26" spans="1:7" ht="12.75">
      <c r="A26" s="250" t="s">
        <v>113</v>
      </c>
      <c r="B26" s="244"/>
      <c r="C26" s="244"/>
      <c r="D26" s="244"/>
      <c r="E26" s="244"/>
      <c r="F26" s="244"/>
      <c r="G26" s="244"/>
    </row>
    <row r="27" spans="1:7" ht="12.75">
      <c r="A27" s="250" t="s">
        <v>114</v>
      </c>
      <c r="B27" s="244"/>
      <c r="C27" s="244"/>
      <c r="D27" s="244"/>
      <c r="E27" s="244"/>
      <c r="F27" s="244"/>
      <c r="G27" s="244"/>
    </row>
    <row r="28" spans="1:7" ht="12.75">
      <c r="A28" s="250" t="s">
        <v>115</v>
      </c>
      <c r="B28" s="244"/>
      <c r="C28" s="244"/>
      <c r="D28" s="244"/>
      <c r="E28" s="244"/>
      <c r="F28" s="244"/>
      <c r="G28" s="244"/>
    </row>
    <row r="29" spans="1:7" ht="12.75">
      <c r="A29" s="250" t="s">
        <v>116</v>
      </c>
      <c r="B29" s="244"/>
      <c r="C29" s="244"/>
      <c r="D29" s="244"/>
      <c r="E29" s="244"/>
      <c r="F29" s="244"/>
      <c r="G29" s="244"/>
    </row>
    <row r="30" spans="1:7" ht="12.75">
      <c r="A30" s="250" t="s">
        <v>117</v>
      </c>
      <c r="B30" s="245">
        <v>589132</v>
      </c>
      <c r="C30" s="245">
        <v>600743</v>
      </c>
      <c r="D30" s="245">
        <v>600743</v>
      </c>
      <c r="E30" s="245">
        <v>541314.218</v>
      </c>
      <c r="F30" s="245">
        <v>90.10745327</v>
      </c>
      <c r="G30" s="245">
        <v>91.883350081</v>
      </c>
    </row>
    <row r="31" spans="1:7" ht="12.75">
      <c r="A31" s="250" t="s">
        <v>118</v>
      </c>
      <c r="B31" s="245">
        <v>523675.68</v>
      </c>
      <c r="C31" s="245">
        <v>533994</v>
      </c>
      <c r="D31" s="245">
        <v>533994</v>
      </c>
      <c r="E31" s="245">
        <v>481170.82</v>
      </c>
      <c r="F31" s="245">
        <v>90.107907579</v>
      </c>
      <c r="G31" s="245">
        <v>91.883361855</v>
      </c>
    </row>
    <row r="32" spans="1:7" ht="12.75">
      <c r="A32" s="250" t="s">
        <v>119</v>
      </c>
      <c r="B32" s="244"/>
      <c r="C32" s="244"/>
      <c r="D32" s="244"/>
      <c r="E32" s="244"/>
      <c r="F32" s="244"/>
      <c r="G32" s="244"/>
    </row>
    <row r="33" spans="1:7" ht="12.75">
      <c r="A33" s="250" t="s">
        <v>120</v>
      </c>
      <c r="B33" s="244"/>
      <c r="C33" s="244"/>
      <c r="D33" s="244"/>
      <c r="E33" s="244"/>
      <c r="F33" s="244"/>
      <c r="G33" s="244"/>
    </row>
    <row r="34" spans="1:7" ht="12.75">
      <c r="A34" s="250" t="s">
        <v>121</v>
      </c>
      <c r="B34" s="244"/>
      <c r="C34" s="244"/>
      <c r="D34" s="244"/>
      <c r="E34" s="244"/>
      <c r="F34" s="244"/>
      <c r="G34" s="244"/>
    </row>
    <row r="35" spans="1:7" ht="12.75">
      <c r="A35" s="250" t="s">
        <v>122</v>
      </c>
      <c r="B35" s="245">
        <v>589132</v>
      </c>
      <c r="C35" s="245">
        <v>600743</v>
      </c>
      <c r="D35" s="245">
        <v>600743</v>
      </c>
      <c r="E35" s="245">
        <v>541314.218</v>
      </c>
      <c r="F35" s="245">
        <v>90.10745327</v>
      </c>
      <c r="G35" s="245">
        <v>91.883350081</v>
      </c>
    </row>
    <row r="36" spans="1:7" ht="12.75">
      <c r="A36" s="250" t="s">
        <v>123</v>
      </c>
      <c r="B36" s="244"/>
      <c r="C36" s="244"/>
      <c r="D36" s="244"/>
      <c r="E36" s="244"/>
      <c r="F36" s="244"/>
      <c r="G36" s="244"/>
    </row>
    <row r="37" spans="1:7" ht="12.75">
      <c r="A37" s="250" t="s">
        <v>124</v>
      </c>
      <c r="B37" s="244"/>
      <c r="C37" s="244"/>
      <c r="D37" s="244"/>
      <c r="E37" s="244"/>
      <c r="F37" s="244"/>
      <c r="G37" s="244"/>
    </row>
    <row r="38" spans="1:7" ht="12.75">
      <c r="A38" s="250" t="s">
        <v>125</v>
      </c>
      <c r="B38" s="245">
        <v>2083654.03</v>
      </c>
      <c r="C38" s="245">
        <v>2070777</v>
      </c>
      <c r="D38" s="245">
        <v>2070777</v>
      </c>
      <c r="E38" s="245">
        <v>1924882.41205</v>
      </c>
      <c r="F38" s="245">
        <v>92.954596852</v>
      </c>
      <c r="G38" s="245">
        <v>92.380135298</v>
      </c>
    </row>
    <row r="39" spans="1:7" ht="12.75">
      <c r="A39" s="250" t="s">
        <v>126</v>
      </c>
      <c r="B39" s="245">
        <v>1494522.03</v>
      </c>
      <c r="C39" s="245">
        <v>1470034</v>
      </c>
      <c r="D39" s="245">
        <v>1470034</v>
      </c>
      <c r="E39" s="245">
        <v>1383568.19405</v>
      </c>
      <c r="F39" s="245">
        <v>94.118108428</v>
      </c>
      <c r="G39" s="245">
        <v>92.575965177</v>
      </c>
    </row>
    <row r="40" spans="1:7" ht="12.75">
      <c r="A40" s="250" t="s">
        <v>127</v>
      </c>
      <c r="B40" s="245">
        <v>55374.95</v>
      </c>
      <c r="C40" s="245">
        <v>56531</v>
      </c>
      <c r="D40" s="245">
        <v>57497</v>
      </c>
      <c r="E40" s="245">
        <v>64870.49041</v>
      </c>
      <c r="F40" s="245">
        <v>112.824130668</v>
      </c>
      <c r="G40" s="245">
        <v>117.147718255</v>
      </c>
    </row>
    <row r="41" spans="1:7" ht="12.75">
      <c r="A41" s="250" t="s">
        <v>128</v>
      </c>
      <c r="B41" s="245">
        <v>1126</v>
      </c>
      <c r="C41" s="247">
        <v>0</v>
      </c>
      <c r="D41" s="247">
        <v>0</v>
      </c>
      <c r="E41" s="245">
        <v>99.12327</v>
      </c>
      <c r="F41" s="246" t="s">
        <v>102</v>
      </c>
      <c r="G41" s="245">
        <v>8.803132327</v>
      </c>
    </row>
    <row r="42" spans="1:7" ht="12.75">
      <c r="A42" s="250" t="s">
        <v>129</v>
      </c>
      <c r="B42" s="244"/>
      <c r="C42" s="244"/>
      <c r="D42" s="244"/>
      <c r="E42" s="244"/>
      <c r="F42" s="244"/>
      <c r="G42" s="244"/>
    </row>
    <row r="43" spans="1:7" ht="12.75">
      <c r="A43" s="250" t="s">
        <v>130</v>
      </c>
      <c r="B43" s="244"/>
      <c r="C43" s="244"/>
      <c r="D43" s="244"/>
      <c r="E43" s="244"/>
      <c r="F43" s="244"/>
      <c r="G43" s="244"/>
    </row>
    <row r="44" spans="1:7" ht="12.75">
      <c r="A44" s="250" t="s">
        <v>131</v>
      </c>
      <c r="B44" s="245">
        <v>257912.01</v>
      </c>
      <c r="C44" s="245">
        <v>148242</v>
      </c>
      <c r="D44" s="245">
        <v>117994</v>
      </c>
      <c r="E44" s="245">
        <v>229445.81377</v>
      </c>
      <c r="F44" s="245">
        <v>194.455492457</v>
      </c>
      <c r="G44" s="245">
        <v>88.962826419</v>
      </c>
    </row>
    <row r="45" spans="1:7" ht="12.75">
      <c r="A45" s="250" t="s">
        <v>132</v>
      </c>
      <c r="B45" s="245">
        <v>80372.63</v>
      </c>
      <c r="C45" s="245">
        <v>56220</v>
      </c>
      <c r="D45" s="245">
        <v>56235</v>
      </c>
      <c r="E45" s="245">
        <v>55267.29998</v>
      </c>
      <c r="F45" s="245">
        <v>98.279185525</v>
      </c>
      <c r="G45" s="245">
        <v>68.763831643</v>
      </c>
    </row>
    <row r="46" spans="1:7" ht="12.75">
      <c r="A46" s="250" t="s">
        <v>133</v>
      </c>
      <c r="B46" s="244"/>
      <c r="C46" s="244"/>
      <c r="D46" s="244"/>
      <c r="E46" s="244"/>
      <c r="F46" s="244"/>
      <c r="G46" s="244"/>
    </row>
    <row r="47" spans="1:7" ht="12.75">
      <c r="A47" s="250" t="s">
        <v>134</v>
      </c>
      <c r="B47" s="245">
        <v>394785.59</v>
      </c>
      <c r="C47" s="245">
        <v>260993</v>
      </c>
      <c r="D47" s="245">
        <v>231726</v>
      </c>
      <c r="E47" s="245">
        <v>349682.72743</v>
      </c>
      <c r="F47" s="245">
        <v>150.903535827</v>
      </c>
      <c r="G47" s="245">
        <v>88.575352365</v>
      </c>
    </row>
    <row r="48" spans="1:7" ht="12.75">
      <c r="A48" s="250" t="s">
        <v>135</v>
      </c>
      <c r="B48" s="245">
        <v>1423523.5</v>
      </c>
      <c r="C48" s="245">
        <v>880000</v>
      </c>
      <c r="D48" s="245">
        <v>881710</v>
      </c>
      <c r="E48" s="245">
        <v>1208665.1613</v>
      </c>
      <c r="F48" s="245">
        <v>137.081938653</v>
      </c>
      <c r="G48" s="245">
        <v>84.906582947</v>
      </c>
    </row>
    <row r="49" spans="1:7" ht="12.75">
      <c r="A49" s="250" t="s">
        <v>136</v>
      </c>
      <c r="B49" s="245">
        <v>4901.76</v>
      </c>
      <c r="C49" s="245">
        <v>3888</v>
      </c>
      <c r="D49" s="245">
        <v>3888</v>
      </c>
      <c r="E49" s="245">
        <v>4324.47164</v>
      </c>
      <c r="F49" s="245">
        <v>111.226122428</v>
      </c>
      <c r="G49" s="245">
        <v>88.222835063</v>
      </c>
    </row>
    <row r="50" spans="1:7" ht="12.75">
      <c r="A50" s="250" t="s">
        <v>137</v>
      </c>
      <c r="B50" s="245">
        <v>1428425.26</v>
      </c>
      <c r="C50" s="245">
        <v>883888</v>
      </c>
      <c r="D50" s="245">
        <v>885598</v>
      </c>
      <c r="E50" s="245">
        <v>1212989.63294</v>
      </c>
      <c r="F50" s="245">
        <v>136.968425057</v>
      </c>
      <c r="G50" s="245">
        <v>84.917962942</v>
      </c>
    </row>
    <row r="51" spans="1:7" ht="12.75">
      <c r="A51" s="250" t="s">
        <v>138</v>
      </c>
      <c r="B51" s="245">
        <v>3567.09</v>
      </c>
      <c r="C51" s="245">
        <v>1664</v>
      </c>
      <c r="D51" s="245">
        <v>439</v>
      </c>
      <c r="E51" s="245">
        <v>2853.53023</v>
      </c>
      <c r="F51" s="245">
        <v>650.006886105</v>
      </c>
      <c r="G51" s="245">
        <v>79.996025612</v>
      </c>
    </row>
    <row r="52" spans="1:7" ht="12.75">
      <c r="A52" s="250" t="s">
        <v>139</v>
      </c>
      <c r="B52" s="245">
        <v>163447.68</v>
      </c>
      <c r="C52" s="245">
        <v>90038</v>
      </c>
      <c r="D52" s="245">
        <v>39356</v>
      </c>
      <c r="E52" s="245">
        <v>245555.64704</v>
      </c>
      <c r="F52" s="245">
        <v>623.934462445</v>
      </c>
      <c r="G52" s="245">
        <v>150.235015291</v>
      </c>
    </row>
    <row r="53" spans="1:7" ht="12.75">
      <c r="A53" s="250" t="s">
        <v>140</v>
      </c>
      <c r="B53" s="245">
        <v>9480.76</v>
      </c>
      <c r="C53" s="245">
        <v>7400</v>
      </c>
      <c r="D53" s="245">
        <v>7400</v>
      </c>
      <c r="E53" s="245">
        <v>8589.903</v>
      </c>
      <c r="F53" s="245">
        <v>116.07977027</v>
      </c>
      <c r="G53" s="245">
        <v>90.603527565</v>
      </c>
    </row>
    <row r="54" spans="1:7" ht="12.75">
      <c r="A54" s="250" t="s">
        <v>141</v>
      </c>
      <c r="B54" s="244"/>
      <c r="C54" s="244"/>
      <c r="D54" s="244"/>
      <c r="E54" s="244"/>
      <c r="F54" s="244"/>
      <c r="G54" s="244"/>
    </row>
    <row r="55" spans="1:7" ht="12.75">
      <c r="A55" s="250" t="s">
        <v>142</v>
      </c>
      <c r="B55" s="244"/>
      <c r="C55" s="244"/>
      <c r="D55" s="244"/>
      <c r="E55" s="244"/>
      <c r="F55" s="244"/>
      <c r="G55" s="244"/>
    </row>
    <row r="56" spans="1:7" ht="12.75">
      <c r="A56" s="250" t="s">
        <v>143</v>
      </c>
      <c r="B56" s="245">
        <v>176495.53</v>
      </c>
      <c r="C56" s="245">
        <v>99102</v>
      </c>
      <c r="D56" s="245">
        <v>47195</v>
      </c>
      <c r="E56" s="245">
        <v>256999.08027</v>
      </c>
      <c r="F56" s="245">
        <v>544.547261935</v>
      </c>
      <c r="G56" s="245">
        <v>145.612231806</v>
      </c>
    </row>
    <row r="57" spans="1:7" ht="12.75">
      <c r="A57" s="250" t="s">
        <v>144</v>
      </c>
      <c r="B57" s="245">
        <v>758506.71</v>
      </c>
      <c r="C57" s="245">
        <v>338766</v>
      </c>
      <c r="D57" s="245">
        <v>338766</v>
      </c>
      <c r="E57" s="245">
        <v>513440.80285</v>
      </c>
      <c r="F57" s="245">
        <v>151.562082042</v>
      </c>
      <c r="G57" s="245">
        <v>67.691003399</v>
      </c>
    </row>
    <row r="58" spans="1:7" ht="12.75">
      <c r="A58" s="250" t="s">
        <v>145</v>
      </c>
      <c r="B58" s="244"/>
      <c r="C58" s="244"/>
      <c r="D58" s="244"/>
      <c r="E58" s="244"/>
      <c r="F58" s="244"/>
      <c r="G58" s="244"/>
    </row>
    <row r="59" spans="1:7" ht="12.75">
      <c r="A59" s="250" t="s">
        <v>146</v>
      </c>
      <c r="B59" s="244"/>
      <c r="C59" s="244"/>
      <c r="D59" s="244"/>
      <c r="E59" s="244"/>
      <c r="F59" s="244"/>
      <c r="G59" s="244"/>
    </row>
    <row r="60" spans="1:7" ht="12.75">
      <c r="A60" s="250" t="s">
        <v>149</v>
      </c>
      <c r="B60" s="245">
        <v>250</v>
      </c>
      <c r="C60" s="244"/>
      <c r="D60" s="244"/>
      <c r="E60" s="244"/>
      <c r="F60" s="244"/>
      <c r="G60" s="244"/>
    </row>
    <row r="61" spans="1:7" ht="12.75">
      <c r="A61" s="250" t="s">
        <v>150</v>
      </c>
      <c r="B61" s="244"/>
      <c r="C61" s="244"/>
      <c r="D61" s="244"/>
      <c r="E61" s="244"/>
      <c r="F61" s="244"/>
      <c r="G61" s="244"/>
    </row>
    <row r="62" spans="1:7" ht="12.75">
      <c r="A62" s="250" t="s">
        <v>151</v>
      </c>
      <c r="B62" s="244"/>
      <c r="C62" s="244"/>
      <c r="D62" s="244"/>
      <c r="E62" s="244"/>
      <c r="F62" s="244"/>
      <c r="G62" s="244"/>
    </row>
    <row r="63" spans="1:7" ht="12.75">
      <c r="A63" s="250" t="s">
        <v>152</v>
      </c>
      <c r="B63" s="244"/>
      <c r="C63" s="244"/>
      <c r="D63" s="244"/>
      <c r="E63" s="244"/>
      <c r="F63" s="244"/>
      <c r="G63" s="244"/>
    </row>
    <row r="64" spans="1:7" ht="12.75">
      <c r="A64" s="250" t="s">
        <v>153</v>
      </c>
      <c r="B64" s="244"/>
      <c r="C64" s="244"/>
      <c r="D64" s="244"/>
      <c r="E64" s="244"/>
      <c r="F64" s="244"/>
      <c r="G64" s="244"/>
    </row>
    <row r="65" spans="1:7" ht="12.75">
      <c r="A65" s="250" t="s">
        <v>154</v>
      </c>
      <c r="B65" s="245">
        <v>758756.71</v>
      </c>
      <c r="C65" s="245">
        <v>338766</v>
      </c>
      <c r="D65" s="245">
        <v>338766</v>
      </c>
      <c r="E65" s="245">
        <v>513440.80285</v>
      </c>
      <c r="F65" s="245">
        <v>151.562082042</v>
      </c>
      <c r="G65" s="245">
        <v>67.668700136</v>
      </c>
    </row>
    <row r="66" spans="1:7" ht="12.75">
      <c r="A66" s="250" t="s">
        <v>155</v>
      </c>
      <c r="B66" s="245">
        <v>2758463.09</v>
      </c>
      <c r="C66" s="245">
        <v>1582749</v>
      </c>
      <c r="D66" s="245">
        <v>1503285</v>
      </c>
      <c r="E66" s="245">
        <v>2333112.24349</v>
      </c>
      <c r="F66" s="245">
        <v>155.200926204</v>
      </c>
      <c r="G66" s="245">
        <v>84.58015088</v>
      </c>
    </row>
    <row r="67" spans="1:7" ht="12.75">
      <c r="A67" s="250" t="s">
        <v>156</v>
      </c>
      <c r="B67" s="245">
        <v>1242183.59</v>
      </c>
      <c r="C67" s="245">
        <v>415915</v>
      </c>
      <c r="D67" s="245">
        <v>505279</v>
      </c>
      <c r="E67" s="245">
        <v>914855.07597</v>
      </c>
      <c r="F67" s="245">
        <v>181.059390153</v>
      </c>
      <c r="G67" s="245">
        <v>73.648942341</v>
      </c>
    </row>
    <row r="68" spans="1:7" ht="12.75">
      <c r="A68" s="250" t="s">
        <v>157</v>
      </c>
      <c r="B68" s="247">
        <v>0</v>
      </c>
      <c r="C68" s="245">
        <v>10800</v>
      </c>
      <c r="D68" s="247">
        <v>0</v>
      </c>
      <c r="E68" s="245">
        <v>5.318</v>
      </c>
      <c r="F68" s="246" t="s">
        <v>102</v>
      </c>
      <c r="G68" s="246" t="s">
        <v>102</v>
      </c>
    </row>
    <row r="69" spans="1:7" ht="12.75">
      <c r="A69" s="250" t="s">
        <v>158</v>
      </c>
      <c r="B69" s="245">
        <v>1242183.59</v>
      </c>
      <c r="C69" s="245">
        <v>426715</v>
      </c>
      <c r="D69" s="245">
        <v>505279</v>
      </c>
      <c r="E69" s="245">
        <v>914860.39397</v>
      </c>
      <c r="F69" s="245">
        <v>181.060442641</v>
      </c>
      <c r="G69" s="245">
        <v>73.649370458</v>
      </c>
    </row>
    <row r="70" spans="1:7" ht="12.75">
      <c r="A70" s="250" t="s">
        <v>159</v>
      </c>
      <c r="B70" s="245">
        <v>29084.8</v>
      </c>
      <c r="C70" s="245">
        <v>1000</v>
      </c>
      <c r="D70" s="245">
        <v>1900</v>
      </c>
      <c r="E70" s="245">
        <v>53501.19897</v>
      </c>
      <c r="F70" s="245">
        <v>2815.852577368</v>
      </c>
      <c r="G70" s="245">
        <v>183.94900075</v>
      </c>
    </row>
    <row r="71" spans="1:7" ht="12.75">
      <c r="A71" s="250" t="s">
        <v>159</v>
      </c>
      <c r="B71" s="245">
        <v>29084.8</v>
      </c>
      <c r="C71" s="245">
        <v>1000</v>
      </c>
      <c r="D71" s="245">
        <v>1900</v>
      </c>
      <c r="E71" s="245">
        <v>53501.19897</v>
      </c>
      <c r="F71" s="245">
        <v>2815.852577368</v>
      </c>
      <c r="G71" s="245">
        <v>183.94900075</v>
      </c>
    </row>
    <row r="72" spans="1:7" ht="12.75">
      <c r="A72" s="250" t="s">
        <v>160</v>
      </c>
      <c r="B72" s="245">
        <v>1271268.39</v>
      </c>
      <c r="C72" s="245">
        <v>427715</v>
      </c>
      <c r="D72" s="245">
        <v>507179</v>
      </c>
      <c r="E72" s="245">
        <v>968361.59294</v>
      </c>
      <c r="F72" s="245">
        <v>190.930932263</v>
      </c>
      <c r="G72" s="245">
        <v>76.172868024</v>
      </c>
    </row>
    <row r="73" spans="1:7" ht="12.75">
      <c r="A73" s="250" t="s">
        <v>161</v>
      </c>
      <c r="B73" s="245">
        <v>78150.95</v>
      </c>
      <c r="C73" s="245">
        <v>150717</v>
      </c>
      <c r="D73" s="245">
        <v>153300</v>
      </c>
      <c r="E73" s="245">
        <v>43156.96223</v>
      </c>
      <c r="F73" s="245">
        <v>28.151964925</v>
      </c>
      <c r="G73" s="245">
        <v>55.222568926</v>
      </c>
    </row>
    <row r="74" spans="1:7" ht="12.75">
      <c r="A74" s="250" t="s">
        <v>162</v>
      </c>
      <c r="B74" s="245">
        <v>78150.95</v>
      </c>
      <c r="C74" s="245">
        <v>150717</v>
      </c>
      <c r="D74" s="245">
        <v>153300</v>
      </c>
      <c r="E74" s="245">
        <v>43156.96223</v>
      </c>
      <c r="F74" s="245">
        <v>28.151964925</v>
      </c>
      <c r="G74" s="245">
        <v>55.222568926</v>
      </c>
    </row>
    <row r="75" spans="1:7" ht="12.75">
      <c r="A75" s="250" t="s">
        <v>163</v>
      </c>
      <c r="B75" s="244"/>
      <c r="C75" s="244"/>
      <c r="D75" s="244"/>
      <c r="E75" s="244"/>
      <c r="F75" s="244"/>
      <c r="G75" s="244"/>
    </row>
    <row r="76" spans="1:7" ht="12.75">
      <c r="A76" s="250" t="s">
        <v>164</v>
      </c>
      <c r="B76" s="245">
        <v>31610.74</v>
      </c>
      <c r="C76" s="247">
        <v>0</v>
      </c>
      <c r="D76" s="247">
        <v>0</v>
      </c>
      <c r="E76" s="245">
        <v>19994.45573</v>
      </c>
      <c r="F76" s="246" t="s">
        <v>102</v>
      </c>
      <c r="G76" s="245">
        <v>63.252096376</v>
      </c>
    </row>
    <row r="77" spans="1:7" ht="12.75">
      <c r="A77" s="250" t="s">
        <v>165</v>
      </c>
      <c r="B77" s="245">
        <v>59596.31</v>
      </c>
      <c r="C77" s="245">
        <v>58010</v>
      </c>
      <c r="D77" s="245">
        <v>58010</v>
      </c>
      <c r="E77" s="245">
        <v>58262.79016</v>
      </c>
      <c r="F77" s="245">
        <v>100.435769971</v>
      </c>
      <c r="G77" s="245">
        <v>97.762412069</v>
      </c>
    </row>
    <row r="78" spans="1:7" ht="12.75">
      <c r="A78" s="250" t="s">
        <v>166</v>
      </c>
      <c r="B78" s="244"/>
      <c r="C78" s="244"/>
      <c r="D78" s="244"/>
      <c r="E78" s="244"/>
      <c r="F78" s="244"/>
      <c r="G78" s="244"/>
    </row>
    <row r="79" spans="1:7" ht="12.75">
      <c r="A79" s="250" t="s">
        <v>167</v>
      </c>
      <c r="B79" s="244"/>
      <c r="C79" s="244"/>
      <c r="D79" s="244"/>
      <c r="E79" s="244"/>
      <c r="F79" s="244"/>
      <c r="G79" s="244"/>
    </row>
    <row r="80" spans="1:7" ht="12.75">
      <c r="A80" s="250" t="s">
        <v>168</v>
      </c>
      <c r="B80" s="245">
        <v>169358</v>
      </c>
      <c r="C80" s="245">
        <v>208727</v>
      </c>
      <c r="D80" s="245">
        <v>211310</v>
      </c>
      <c r="E80" s="245">
        <v>121414.20812</v>
      </c>
      <c r="F80" s="245">
        <v>57.457861966</v>
      </c>
      <c r="G80" s="245">
        <v>71.690860851</v>
      </c>
    </row>
    <row r="81" spans="1:7" ht="12.75">
      <c r="A81" s="250" t="s">
        <v>169</v>
      </c>
      <c r="B81" s="245">
        <v>898.99</v>
      </c>
      <c r="C81" s="245">
        <v>257609</v>
      </c>
      <c r="D81" s="245">
        <v>255026</v>
      </c>
      <c r="E81" s="245">
        <v>98262.545</v>
      </c>
      <c r="F81" s="245">
        <v>38.530402782</v>
      </c>
      <c r="G81" s="245">
        <v>10930.326811199</v>
      </c>
    </row>
    <row r="82" spans="1:7" ht="12.75">
      <c r="A82" s="250" t="s">
        <v>170</v>
      </c>
      <c r="B82" s="245">
        <v>898.99</v>
      </c>
      <c r="C82" s="245">
        <v>257609</v>
      </c>
      <c r="D82" s="245">
        <v>255026</v>
      </c>
      <c r="E82" s="245">
        <v>98262.545</v>
      </c>
      <c r="F82" s="245">
        <v>38.530402782</v>
      </c>
      <c r="G82" s="245">
        <v>10930.326811199</v>
      </c>
    </row>
    <row r="83" spans="1:7" ht="12.75">
      <c r="A83" s="250" t="s">
        <v>171</v>
      </c>
      <c r="B83" s="244"/>
      <c r="C83" s="244"/>
      <c r="D83" s="244"/>
      <c r="E83" s="244"/>
      <c r="F83" s="244"/>
      <c r="G83" s="244"/>
    </row>
    <row r="84" spans="1:7" ht="12.75">
      <c r="A84" s="250" t="s">
        <v>172</v>
      </c>
      <c r="B84" s="244"/>
      <c r="C84" s="244"/>
      <c r="D84" s="244"/>
      <c r="E84" s="244"/>
      <c r="F84" s="244"/>
      <c r="G84" s="244"/>
    </row>
    <row r="85" spans="1:7" ht="12.75">
      <c r="A85" s="250" t="s">
        <v>173</v>
      </c>
      <c r="B85" s="244"/>
      <c r="C85" s="244"/>
      <c r="D85" s="244"/>
      <c r="E85" s="244"/>
      <c r="F85" s="244"/>
      <c r="G85" s="244"/>
    </row>
    <row r="86" spans="1:7" ht="12.75">
      <c r="A86" s="250" t="s">
        <v>174</v>
      </c>
      <c r="B86" s="244"/>
      <c r="C86" s="244"/>
      <c r="D86" s="244"/>
      <c r="E86" s="244"/>
      <c r="F86" s="244"/>
      <c r="G86" s="244"/>
    </row>
    <row r="87" spans="1:7" ht="12.75">
      <c r="A87" s="250" t="s">
        <v>175</v>
      </c>
      <c r="B87" s="245">
        <v>898.99</v>
      </c>
      <c r="C87" s="245">
        <v>257609</v>
      </c>
      <c r="D87" s="245">
        <v>255026</v>
      </c>
      <c r="E87" s="245">
        <v>98262.545</v>
      </c>
      <c r="F87" s="245">
        <v>38.530402782</v>
      </c>
      <c r="G87" s="245">
        <v>10930.326811199</v>
      </c>
    </row>
    <row r="88" spans="1:7" ht="12.75">
      <c r="A88" s="250" t="s">
        <v>176</v>
      </c>
      <c r="B88" s="245">
        <v>170256.99</v>
      </c>
      <c r="C88" s="245">
        <v>466336</v>
      </c>
      <c r="D88" s="245">
        <v>466336</v>
      </c>
      <c r="E88" s="245">
        <v>219676.75312</v>
      </c>
      <c r="F88" s="245">
        <v>47.106968606</v>
      </c>
      <c r="G88" s="245">
        <v>129.026569259</v>
      </c>
    </row>
    <row r="89" spans="1:7" ht="12.75">
      <c r="A89" s="250" t="s">
        <v>177</v>
      </c>
      <c r="B89" s="245">
        <v>6283642.5</v>
      </c>
      <c r="C89" s="245">
        <v>4547577</v>
      </c>
      <c r="D89" s="245">
        <v>4547577</v>
      </c>
      <c r="E89" s="245">
        <v>5446033.0016</v>
      </c>
      <c r="F89" s="245">
        <v>119.756806792</v>
      </c>
      <c r="G89" s="245">
        <v>86.670000746</v>
      </c>
    </row>
    <row r="90" spans="1:7" ht="12.75">
      <c r="A90" s="250" t="s">
        <v>178</v>
      </c>
      <c r="B90" s="247">
        <v>0</v>
      </c>
      <c r="C90" s="247">
        <v>0</v>
      </c>
      <c r="D90" s="247">
        <v>0</v>
      </c>
      <c r="E90" s="247">
        <v>0</v>
      </c>
      <c r="F90" s="246" t="s">
        <v>102</v>
      </c>
      <c r="G90" s="246" t="s">
        <v>102</v>
      </c>
    </row>
    <row r="91" spans="1:7" ht="12.75">
      <c r="A91" s="250" t="s">
        <v>179</v>
      </c>
      <c r="B91" s="245">
        <v>6283642.5</v>
      </c>
      <c r="C91" s="245">
        <v>4547577</v>
      </c>
      <c r="D91" s="245">
        <v>4547577</v>
      </c>
      <c r="E91" s="245">
        <v>5446033.0016</v>
      </c>
      <c r="F91" s="245">
        <v>119.756806792</v>
      </c>
      <c r="G91" s="245">
        <v>86.670000746</v>
      </c>
    </row>
    <row r="92" spans="1:7" ht="12.75">
      <c r="A92" s="250" t="s">
        <v>178</v>
      </c>
      <c r="B92" s="247">
        <v>0</v>
      </c>
      <c r="C92" s="247">
        <v>0</v>
      </c>
      <c r="D92" s="247">
        <v>0</v>
      </c>
      <c r="E92" s="247">
        <v>0</v>
      </c>
      <c r="F92" s="246" t="s">
        <v>102</v>
      </c>
      <c r="G92" s="246" t="s">
        <v>102</v>
      </c>
    </row>
    <row r="93" spans="1:7" ht="12.75">
      <c r="A93" s="250" t="s">
        <v>180</v>
      </c>
      <c r="B93" s="245">
        <v>8131437.8</v>
      </c>
      <c r="C93" s="245">
        <v>7468528</v>
      </c>
      <c r="D93" s="245">
        <v>7582538</v>
      </c>
      <c r="E93" s="245">
        <v>7578194.434</v>
      </c>
      <c r="F93" s="245">
        <v>99.942716199</v>
      </c>
      <c r="G93" s="245">
        <v>93.196241801</v>
      </c>
    </row>
    <row r="94" spans="1:7" ht="12.75">
      <c r="A94" s="250" t="s">
        <v>181</v>
      </c>
      <c r="B94" s="245">
        <v>6273730.54</v>
      </c>
      <c r="C94" s="245">
        <v>5719805</v>
      </c>
      <c r="D94" s="245">
        <v>5833815</v>
      </c>
      <c r="E94" s="245">
        <v>5837579.908</v>
      </c>
      <c r="F94" s="245">
        <v>100.064535951</v>
      </c>
      <c r="G94" s="245">
        <v>93.047985896</v>
      </c>
    </row>
    <row r="95" spans="1:7" ht="12.75">
      <c r="A95" s="250" t="s">
        <v>182</v>
      </c>
      <c r="B95" s="245">
        <v>1805813</v>
      </c>
      <c r="C95" s="245">
        <v>1694563</v>
      </c>
      <c r="D95" s="245">
        <v>1694563</v>
      </c>
      <c r="E95" s="245">
        <v>1694563</v>
      </c>
      <c r="F95" s="245">
        <v>100</v>
      </c>
      <c r="G95" s="245">
        <v>93.839339954</v>
      </c>
    </row>
    <row r="96" spans="1:7" ht="12.75">
      <c r="A96" s="250" t="s">
        <v>183</v>
      </c>
      <c r="B96" s="244"/>
      <c r="C96" s="244"/>
      <c r="D96" s="244"/>
      <c r="E96" s="244"/>
      <c r="F96" s="244"/>
      <c r="G96" s="244"/>
    </row>
    <row r="97" spans="1:7" ht="12.75">
      <c r="A97" s="250" t="s">
        <v>184</v>
      </c>
      <c r="B97" s="245">
        <v>51894.26</v>
      </c>
      <c r="C97" s="245">
        <v>54160</v>
      </c>
      <c r="D97" s="245">
        <v>54160</v>
      </c>
      <c r="E97" s="245">
        <v>46051.526</v>
      </c>
      <c r="F97" s="245">
        <v>85.028666913</v>
      </c>
      <c r="G97" s="245">
        <v>88.741078493</v>
      </c>
    </row>
    <row r="98" spans="1:7" ht="12.75">
      <c r="A98" s="250" t="s">
        <v>185</v>
      </c>
      <c r="B98" s="244"/>
      <c r="C98" s="244"/>
      <c r="D98" s="244"/>
      <c r="E98" s="244"/>
      <c r="F98" s="244"/>
      <c r="G98" s="244"/>
    </row>
    <row r="99" spans="1:7" ht="12.75">
      <c r="A99" s="250" t="s">
        <v>186</v>
      </c>
      <c r="B99" s="245">
        <v>64808.69</v>
      </c>
      <c r="C99" s="245">
        <v>55047</v>
      </c>
      <c r="D99" s="245">
        <v>66045</v>
      </c>
      <c r="E99" s="245">
        <v>48962.682</v>
      </c>
      <c r="F99" s="245">
        <v>74.135334999</v>
      </c>
      <c r="G99" s="245">
        <v>75.549562875</v>
      </c>
    </row>
    <row r="100" spans="1:7" ht="12.75">
      <c r="A100" s="250" t="s">
        <v>187</v>
      </c>
      <c r="B100" s="245">
        <v>23012.22</v>
      </c>
      <c r="C100" s="245">
        <v>39141</v>
      </c>
      <c r="D100" s="245">
        <v>26748</v>
      </c>
      <c r="E100" s="245">
        <v>18294.141</v>
      </c>
      <c r="F100" s="245">
        <v>68.394425751</v>
      </c>
      <c r="G100" s="245">
        <v>79.497506108</v>
      </c>
    </row>
    <row r="101" spans="1:7" ht="12.75">
      <c r="A101" s="250" t="s">
        <v>188</v>
      </c>
      <c r="B101" s="245">
        <v>1350</v>
      </c>
      <c r="C101" s="245">
        <v>1281</v>
      </c>
      <c r="D101" s="245">
        <v>1281</v>
      </c>
      <c r="E101" s="245">
        <v>1279.2</v>
      </c>
      <c r="F101" s="245">
        <v>99.859484778</v>
      </c>
      <c r="G101" s="245">
        <v>94.755555556</v>
      </c>
    </row>
    <row r="102" spans="1:7" ht="12.75">
      <c r="A102" s="250" t="s">
        <v>612</v>
      </c>
      <c r="B102" s="244"/>
      <c r="C102" s="244"/>
      <c r="D102" s="244"/>
      <c r="E102" s="244"/>
      <c r="F102" s="244"/>
      <c r="G102" s="244"/>
    </row>
    <row r="103" spans="1:7" ht="12.75">
      <c r="A103" s="250" t="s">
        <v>189</v>
      </c>
      <c r="B103" s="245">
        <v>39307.17</v>
      </c>
      <c r="C103" s="245">
        <v>12664</v>
      </c>
      <c r="D103" s="245">
        <v>34055</v>
      </c>
      <c r="E103" s="245">
        <v>25428.341</v>
      </c>
      <c r="F103" s="245">
        <v>74.668451035</v>
      </c>
      <c r="G103" s="245">
        <v>64.691355292</v>
      </c>
    </row>
    <row r="104" spans="1:7" ht="12.75">
      <c r="A104" s="250" t="s">
        <v>190</v>
      </c>
      <c r="B104" s="244"/>
      <c r="C104" s="244"/>
      <c r="D104" s="244"/>
      <c r="E104" s="244"/>
      <c r="F104" s="244"/>
      <c r="G104" s="244"/>
    </row>
    <row r="105" spans="1:7" ht="12.75">
      <c r="A105" s="250" t="s">
        <v>191</v>
      </c>
      <c r="B105" s="245">
        <v>225</v>
      </c>
      <c r="C105" s="244"/>
      <c r="D105" s="244"/>
      <c r="E105" s="244"/>
      <c r="F105" s="244"/>
      <c r="G105" s="244"/>
    </row>
    <row r="106" spans="1:7" ht="12.75">
      <c r="A106" s="250" t="s">
        <v>192</v>
      </c>
      <c r="B106" s="244"/>
      <c r="C106" s="244"/>
      <c r="D106" s="244"/>
      <c r="E106" s="244"/>
      <c r="F106" s="244"/>
      <c r="G106" s="244"/>
    </row>
    <row r="107" spans="1:7" ht="12.75">
      <c r="A107" s="250" t="s">
        <v>193</v>
      </c>
      <c r="B107" s="245">
        <v>914.3</v>
      </c>
      <c r="C107" s="245">
        <v>1961</v>
      </c>
      <c r="D107" s="245">
        <v>3961</v>
      </c>
      <c r="E107" s="245">
        <v>3961</v>
      </c>
      <c r="F107" s="245">
        <v>100</v>
      </c>
      <c r="G107" s="245">
        <v>433.227605819</v>
      </c>
    </row>
    <row r="108" spans="1:7" ht="12.75">
      <c r="A108" s="250" t="s">
        <v>194</v>
      </c>
      <c r="B108" s="245">
        <v>2769351.81</v>
      </c>
      <c r="C108" s="245">
        <v>2557903</v>
      </c>
      <c r="D108" s="245">
        <v>2594549</v>
      </c>
      <c r="E108" s="245">
        <v>2585189.1894</v>
      </c>
      <c r="F108" s="245">
        <v>99.63925096</v>
      </c>
      <c r="G108" s="245">
        <v>93.349973812</v>
      </c>
    </row>
    <row r="109" spans="1:7" ht="12.75">
      <c r="A109" s="250" t="s">
        <v>195</v>
      </c>
      <c r="B109" s="245">
        <v>2769351.81</v>
      </c>
      <c r="C109" s="245">
        <v>2557903</v>
      </c>
      <c r="D109" s="245">
        <v>2594549</v>
      </c>
      <c r="E109" s="245">
        <v>2585189.1894</v>
      </c>
      <c r="F109" s="245">
        <v>99.63925096</v>
      </c>
      <c r="G109" s="245">
        <v>93.349973812</v>
      </c>
    </row>
    <row r="110" spans="1:7" ht="12.75">
      <c r="A110" s="250" t="s">
        <v>196</v>
      </c>
      <c r="B110" s="244"/>
      <c r="C110" s="244"/>
      <c r="D110" s="244"/>
      <c r="E110" s="244"/>
      <c r="F110" s="244"/>
      <c r="G110" s="244"/>
    </row>
    <row r="111" spans="1:7" ht="12.75">
      <c r="A111" s="250" t="s">
        <v>197</v>
      </c>
      <c r="B111" s="245">
        <v>250</v>
      </c>
      <c r="C111" s="244"/>
      <c r="D111" s="244"/>
      <c r="E111" s="244"/>
      <c r="F111" s="244"/>
      <c r="G111" s="244"/>
    </row>
    <row r="112" spans="1:7" ht="12.75">
      <c r="A112" s="250" t="s">
        <v>198</v>
      </c>
      <c r="B112" s="245">
        <v>10965848.3</v>
      </c>
      <c r="C112" s="245">
        <v>10081478</v>
      </c>
      <c r="D112" s="245">
        <v>10243132</v>
      </c>
      <c r="E112" s="245">
        <v>10212346.3054</v>
      </c>
      <c r="F112" s="245">
        <v>99.699450377</v>
      </c>
      <c r="G112" s="245">
        <v>93.128648382</v>
      </c>
    </row>
    <row r="113" spans="1:7" ht="12.75">
      <c r="A113" s="250" t="s">
        <v>199</v>
      </c>
      <c r="B113" s="245">
        <v>279198.64</v>
      </c>
      <c r="C113" s="245">
        <v>249285</v>
      </c>
      <c r="D113" s="245">
        <v>272943.47683</v>
      </c>
      <c r="E113" s="245">
        <v>247103.9887</v>
      </c>
      <c r="F113" s="245">
        <v>90.533025947</v>
      </c>
      <c r="G113" s="245">
        <v>88.504725059</v>
      </c>
    </row>
    <row r="114" spans="1:7" ht="12.75">
      <c r="A114" s="250" t="s">
        <v>200</v>
      </c>
      <c r="B114" s="245">
        <v>539.37</v>
      </c>
      <c r="C114" s="245">
        <v>965</v>
      </c>
      <c r="D114" s="245">
        <v>919.2402</v>
      </c>
      <c r="E114" s="245">
        <v>580.20564</v>
      </c>
      <c r="F114" s="245">
        <v>63.117957635</v>
      </c>
      <c r="G114" s="245">
        <v>107.570988375</v>
      </c>
    </row>
    <row r="115" spans="1:7" ht="12.75">
      <c r="A115" s="250" t="s">
        <v>201</v>
      </c>
      <c r="B115" s="245">
        <v>410838.62</v>
      </c>
      <c r="C115" s="245">
        <v>422862</v>
      </c>
      <c r="D115" s="245">
        <v>409053.14018</v>
      </c>
      <c r="E115" s="245">
        <v>398473.72313</v>
      </c>
      <c r="F115" s="245">
        <v>97.413681497</v>
      </c>
      <c r="G115" s="245">
        <v>96.990327523</v>
      </c>
    </row>
    <row r="116" spans="1:7" ht="12.75">
      <c r="A116" s="250" t="s">
        <v>202</v>
      </c>
      <c r="B116" s="245">
        <v>2488409.07</v>
      </c>
      <c r="C116" s="245">
        <v>2460431</v>
      </c>
      <c r="D116" s="245">
        <v>3105445.50515</v>
      </c>
      <c r="E116" s="245">
        <v>2690903.49567</v>
      </c>
      <c r="F116" s="245">
        <v>86.65112594</v>
      </c>
      <c r="G116" s="245">
        <v>108.13750553</v>
      </c>
    </row>
    <row r="117" spans="1:7" ht="12.75">
      <c r="A117" s="250" t="s">
        <v>203</v>
      </c>
      <c r="B117" s="245">
        <v>389858.89</v>
      </c>
      <c r="C117" s="245">
        <v>321907</v>
      </c>
      <c r="D117" s="245">
        <v>399525.41031</v>
      </c>
      <c r="E117" s="245">
        <v>402175.96955</v>
      </c>
      <c r="F117" s="245">
        <v>100.663426949</v>
      </c>
      <c r="G117" s="245">
        <v>103.15936865</v>
      </c>
    </row>
    <row r="118" spans="1:7" ht="12.75">
      <c r="A118" s="250" t="s">
        <v>204</v>
      </c>
      <c r="B118" s="245">
        <v>261201.45</v>
      </c>
      <c r="C118" s="245">
        <v>200552</v>
      </c>
      <c r="D118" s="245">
        <v>285755.4163</v>
      </c>
      <c r="E118" s="245">
        <v>297408.08628</v>
      </c>
      <c r="F118" s="245">
        <v>104.077847458</v>
      </c>
      <c r="G118" s="245">
        <v>113.861575531</v>
      </c>
    </row>
    <row r="119" spans="1:7" ht="12.75">
      <c r="A119" s="250" t="s">
        <v>205</v>
      </c>
      <c r="B119" s="245">
        <v>91138.2</v>
      </c>
      <c r="C119" s="245">
        <v>84404</v>
      </c>
      <c r="D119" s="245">
        <v>91262.66041</v>
      </c>
      <c r="E119" s="245">
        <v>83985.73165</v>
      </c>
      <c r="F119" s="245">
        <v>92.026389843</v>
      </c>
      <c r="G119" s="245">
        <v>92.152063185</v>
      </c>
    </row>
    <row r="120" spans="1:7" ht="12.75">
      <c r="A120" s="250" t="s">
        <v>206</v>
      </c>
      <c r="B120" s="245">
        <v>1369.47</v>
      </c>
      <c r="C120" s="245">
        <v>1530</v>
      </c>
      <c r="D120" s="245">
        <v>14</v>
      </c>
      <c r="E120" s="245">
        <v>2354.57713</v>
      </c>
      <c r="F120" s="245">
        <v>16818.408071429</v>
      </c>
      <c r="G120" s="245">
        <v>171.933458199</v>
      </c>
    </row>
    <row r="121" spans="1:7" ht="12.75">
      <c r="A121" s="250" t="s">
        <v>207</v>
      </c>
      <c r="B121" s="245">
        <v>84660.76</v>
      </c>
      <c r="C121" s="245">
        <v>39481</v>
      </c>
      <c r="D121" s="245">
        <v>148242.63533</v>
      </c>
      <c r="E121" s="245">
        <v>106456.65751</v>
      </c>
      <c r="F121" s="245">
        <v>71.812442671</v>
      </c>
      <c r="G121" s="245">
        <v>125.744982103</v>
      </c>
    </row>
    <row r="122" spans="1:7" ht="12.75">
      <c r="A122" s="250" t="s">
        <v>208</v>
      </c>
      <c r="B122" s="245">
        <v>3654874.82</v>
      </c>
      <c r="C122" s="245">
        <v>3496461</v>
      </c>
      <c r="D122" s="245">
        <v>4336143.408</v>
      </c>
      <c r="E122" s="245">
        <v>3848048.61733</v>
      </c>
      <c r="F122" s="245">
        <v>88.743573615</v>
      </c>
      <c r="G122" s="245">
        <v>105.285373832</v>
      </c>
    </row>
    <row r="123" spans="1:7" ht="12.75">
      <c r="A123" s="250" t="s">
        <v>209</v>
      </c>
      <c r="B123" s="244"/>
      <c r="C123" s="244"/>
      <c r="D123" s="244"/>
      <c r="E123" s="244"/>
      <c r="F123" s="244"/>
      <c r="G123" s="244"/>
    </row>
    <row r="124" spans="1:7" ht="12.75">
      <c r="A124" s="250" t="s">
        <v>210</v>
      </c>
      <c r="B124" s="244"/>
      <c r="C124" s="244"/>
      <c r="D124" s="244"/>
      <c r="E124" s="244"/>
      <c r="F124" s="244"/>
      <c r="G124" s="244"/>
    </row>
    <row r="125" spans="1:7" ht="12.75">
      <c r="A125" s="250" t="s">
        <v>211</v>
      </c>
      <c r="B125" s="244"/>
      <c r="C125" s="244"/>
      <c r="D125" s="244"/>
      <c r="E125" s="244"/>
      <c r="F125" s="244"/>
      <c r="G125" s="244"/>
    </row>
    <row r="126" spans="1:7" ht="12.75">
      <c r="A126" s="250" t="s">
        <v>212</v>
      </c>
      <c r="B126" s="244"/>
      <c r="C126" s="244"/>
      <c r="D126" s="244"/>
      <c r="E126" s="244"/>
      <c r="F126" s="244"/>
      <c r="G126" s="244"/>
    </row>
    <row r="127" spans="1:7" ht="12.75">
      <c r="A127" s="250" t="s">
        <v>213</v>
      </c>
      <c r="B127" s="244"/>
      <c r="C127" s="244"/>
      <c r="D127" s="244"/>
      <c r="E127" s="244"/>
      <c r="F127" s="244"/>
      <c r="G127" s="244"/>
    </row>
    <row r="128" spans="1:7" ht="12.75">
      <c r="A128" s="250" t="s">
        <v>214</v>
      </c>
      <c r="B128" s="244"/>
      <c r="C128" s="244"/>
      <c r="D128" s="244"/>
      <c r="E128" s="244"/>
      <c r="F128" s="244"/>
      <c r="G128" s="244"/>
    </row>
    <row r="129" spans="1:7" ht="12.75">
      <c r="A129" s="250" t="s">
        <v>215</v>
      </c>
      <c r="B129" s="244"/>
      <c r="C129" s="244"/>
      <c r="D129" s="244"/>
      <c r="E129" s="244"/>
      <c r="F129" s="244"/>
      <c r="G129" s="244"/>
    </row>
    <row r="130" spans="1:7" ht="12.75">
      <c r="A130" s="250" t="s">
        <v>216</v>
      </c>
      <c r="B130" s="244"/>
      <c r="C130" s="244"/>
      <c r="D130" s="244"/>
      <c r="E130" s="244"/>
      <c r="F130" s="244"/>
      <c r="G130" s="244"/>
    </row>
    <row r="131" spans="1:7" ht="12.75">
      <c r="A131" s="250" t="s">
        <v>217</v>
      </c>
      <c r="B131" s="245">
        <v>4600</v>
      </c>
      <c r="C131" s="245">
        <v>7500</v>
      </c>
      <c r="D131" s="245">
        <v>7500</v>
      </c>
      <c r="E131" s="245">
        <v>4875</v>
      </c>
      <c r="F131" s="245">
        <v>65</v>
      </c>
      <c r="G131" s="245">
        <v>105.97826087</v>
      </c>
    </row>
    <row r="132" spans="1:7" ht="12.75">
      <c r="A132" s="250" t="s">
        <v>227</v>
      </c>
      <c r="B132" s="244"/>
      <c r="C132" s="244"/>
      <c r="D132" s="244"/>
      <c r="E132" s="244"/>
      <c r="F132" s="244"/>
      <c r="G132" s="244"/>
    </row>
    <row r="133" spans="1:7" ht="12.75">
      <c r="A133" s="250" t="s">
        <v>228</v>
      </c>
      <c r="B133" s="244"/>
      <c r="C133" s="244"/>
      <c r="D133" s="244"/>
      <c r="E133" s="244"/>
      <c r="F133" s="244"/>
      <c r="G133" s="244"/>
    </row>
    <row r="134" spans="1:7" ht="12.75">
      <c r="A134" s="250" t="s">
        <v>229</v>
      </c>
      <c r="B134" s="244"/>
      <c r="C134" s="244"/>
      <c r="D134" s="244"/>
      <c r="E134" s="244"/>
      <c r="F134" s="244"/>
      <c r="G134" s="244"/>
    </row>
    <row r="135" spans="1:7" ht="12.75">
      <c r="A135" s="250" t="s">
        <v>230</v>
      </c>
      <c r="B135" s="245">
        <v>12024.46</v>
      </c>
      <c r="C135" s="245">
        <v>38880</v>
      </c>
      <c r="D135" s="245">
        <v>38880</v>
      </c>
      <c r="E135" s="245">
        <v>23013.46905</v>
      </c>
      <c r="F135" s="245">
        <v>59.191021219</v>
      </c>
      <c r="G135" s="245">
        <v>191.38879459</v>
      </c>
    </row>
    <row r="136" spans="1:7" ht="12.75">
      <c r="A136" s="250" t="s">
        <v>231</v>
      </c>
      <c r="B136" s="244"/>
      <c r="C136" s="244"/>
      <c r="D136" s="244"/>
      <c r="E136" s="244"/>
      <c r="F136" s="244"/>
      <c r="G136" s="244"/>
    </row>
    <row r="137" spans="1:7" ht="12.75">
      <c r="A137" s="250" t="s">
        <v>232</v>
      </c>
      <c r="B137" s="244"/>
      <c r="C137" s="244"/>
      <c r="D137" s="244"/>
      <c r="E137" s="244"/>
      <c r="F137" s="244"/>
      <c r="G137" s="244"/>
    </row>
    <row r="138" spans="1:7" ht="12.75">
      <c r="A138" s="250" t="s">
        <v>233</v>
      </c>
      <c r="B138" s="245">
        <v>12024.46</v>
      </c>
      <c r="C138" s="245">
        <v>38880</v>
      </c>
      <c r="D138" s="245">
        <v>38880</v>
      </c>
      <c r="E138" s="245">
        <v>23013.46905</v>
      </c>
      <c r="F138" s="245">
        <v>59.191021219</v>
      </c>
      <c r="G138" s="245">
        <v>191.38879459</v>
      </c>
    </row>
    <row r="139" spans="1:7" ht="12.75">
      <c r="A139" s="250" t="s">
        <v>234</v>
      </c>
      <c r="B139" s="244"/>
      <c r="C139" s="244"/>
      <c r="D139" s="244"/>
      <c r="E139" s="244"/>
      <c r="F139" s="244"/>
      <c r="G139" s="244"/>
    </row>
    <row r="140" spans="1:7" ht="12.75">
      <c r="A140" s="250" t="s">
        <v>235</v>
      </c>
      <c r="B140" s="244"/>
      <c r="C140" s="244"/>
      <c r="D140" s="244"/>
      <c r="E140" s="244"/>
      <c r="F140" s="244"/>
      <c r="G140" s="244"/>
    </row>
    <row r="141" spans="1:7" ht="12.75">
      <c r="A141" s="250" t="s">
        <v>613</v>
      </c>
      <c r="B141" s="244"/>
      <c r="C141" s="244"/>
      <c r="D141" s="244"/>
      <c r="E141" s="244"/>
      <c r="F141" s="244"/>
      <c r="G141" s="244"/>
    </row>
    <row r="142" spans="1:7" ht="12.75">
      <c r="A142" s="250" t="s">
        <v>236</v>
      </c>
      <c r="B142" s="244"/>
      <c r="C142" s="244"/>
      <c r="D142" s="244"/>
      <c r="E142" s="244"/>
      <c r="F142" s="244"/>
      <c r="G142" s="244"/>
    </row>
    <row r="143" spans="1:7" ht="12.75">
      <c r="A143" s="250" t="s">
        <v>237</v>
      </c>
      <c r="B143" s="245">
        <v>162824.36</v>
      </c>
      <c r="C143" s="245">
        <v>74684</v>
      </c>
      <c r="D143" s="245">
        <v>75826</v>
      </c>
      <c r="E143" s="245">
        <v>75881.304</v>
      </c>
      <c r="F143" s="245">
        <v>100.072935405</v>
      </c>
      <c r="G143" s="245">
        <v>46.603164293</v>
      </c>
    </row>
    <row r="144" spans="1:7" ht="12.75">
      <c r="A144" s="250" t="s">
        <v>238</v>
      </c>
      <c r="B144" s="245">
        <v>162824.36</v>
      </c>
      <c r="C144" s="245">
        <v>74684</v>
      </c>
      <c r="D144" s="245">
        <v>75826</v>
      </c>
      <c r="E144" s="245">
        <v>75881.304</v>
      </c>
      <c r="F144" s="245">
        <v>100.072935405</v>
      </c>
      <c r="G144" s="245">
        <v>46.603164293</v>
      </c>
    </row>
    <row r="145" spans="1:7" ht="12.75">
      <c r="A145" s="250" t="s">
        <v>239</v>
      </c>
      <c r="B145" s="244"/>
      <c r="C145" s="244"/>
      <c r="D145" s="244"/>
      <c r="E145" s="244"/>
      <c r="F145" s="244"/>
      <c r="G145" s="244"/>
    </row>
    <row r="146" spans="1:7" ht="12.75">
      <c r="A146" s="250" t="s">
        <v>240</v>
      </c>
      <c r="B146" s="245">
        <v>38280.46</v>
      </c>
      <c r="C146" s="245">
        <v>55801</v>
      </c>
      <c r="D146" s="245">
        <v>48724.041</v>
      </c>
      <c r="E146" s="245">
        <v>43840.48612</v>
      </c>
      <c r="F146" s="245">
        <v>89.977114419</v>
      </c>
      <c r="G146" s="245">
        <v>114.524449602</v>
      </c>
    </row>
    <row r="147" spans="1:7" ht="12.75">
      <c r="A147" s="250" t="s">
        <v>241</v>
      </c>
      <c r="B147" s="245">
        <v>217729.28</v>
      </c>
      <c r="C147" s="245">
        <v>176865</v>
      </c>
      <c r="D147" s="245">
        <v>170930.041</v>
      </c>
      <c r="E147" s="245">
        <v>147610.25917</v>
      </c>
      <c r="F147" s="245">
        <v>86.35711915</v>
      </c>
      <c r="G147" s="245">
        <v>67.79531865</v>
      </c>
    </row>
    <row r="148" spans="1:7" ht="12.75">
      <c r="A148" s="250" t="s">
        <v>242</v>
      </c>
      <c r="B148" s="245">
        <v>421599.17</v>
      </c>
      <c r="C148" s="245">
        <v>589012</v>
      </c>
      <c r="D148" s="245">
        <v>589012</v>
      </c>
      <c r="E148" s="245">
        <v>414269.85</v>
      </c>
      <c r="F148" s="245">
        <v>70.333006798</v>
      </c>
      <c r="G148" s="245">
        <v>98.261543067</v>
      </c>
    </row>
    <row r="149" spans="1:7" ht="12.75">
      <c r="A149" s="250" t="s">
        <v>243</v>
      </c>
      <c r="B149" s="245">
        <v>24085.99</v>
      </c>
      <c r="C149" s="245">
        <v>30315</v>
      </c>
      <c r="D149" s="245">
        <v>41679.219</v>
      </c>
      <c r="E149" s="245">
        <v>34048.35733</v>
      </c>
      <c r="F149" s="245">
        <v>81.691447553</v>
      </c>
      <c r="G149" s="245">
        <v>141.361668464</v>
      </c>
    </row>
    <row r="150" spans="1:7" ht="12.75">
      <c r="A150" s="250" t="s">
        <v>244</v>
      </c>
      <c r="B150" s="245">
        <v>1</v>
      </c>
      <c r="C150" s="245">
        <v>20</v>
      </c>
      <c r="D150" s="245">
        <v>14</v>
      </c>
      <c r="E150" s="245">
        <v>2</v>
      </c>
      <c r="F150" s="245">
        <v>14.285714286</v>
      </c>
      <c r="G150" s="245">
        <v>200</v>
      </c>
    </row>
    <row r="151" spans="1:7" ht="12.75">
      <c r="A151" s="250" t="s">
        <v>245</v>
      </c>
      <c r="B151" s="245">
        <v>445686.16</v>
      </c>
      <c r="C151" s="245">
        <v>619347</v>
      </c>
      <c r="D151" s="245">
        <v>630705.219</v>
      </c>
      <c r="E151" s="245">
        <v>448320.20733</v>
      </c>
      <c r="F151" s="245">
        <v>71.082368407</v>
      </c>
      <c r="G151" s="245">
        <v>100.591009452</v>
      </c>
    </row>
    <row r="152" spans="1:7" ht="12.75">
      <c r="A152" s="250" t="s">
        <v>246</v>
      </c>
      <c r="B152" s="245">
        <v>4008.84</v>
      </c>
      <c r="C152" s="245">
        <v>2507</v>
      </c>
      <c r="D152" s="245">
        <v>2199</v>
      </c>
      <c r="E152" s="245">
        <v>3738.33614</v>
      </c>
      <c r="F152" s="245">
        <v>170.001643474</v>
      </c>
      <c r="G152" s="245">
        <v>93.252315882</v>
      </c>
    </row>
    <row r="153" spans="1:7" ht="12.75">
      <c r="A153" s="250" t="s">
        <v>247</v>
      </c>
      <c r="B153" s="244"/>
      <c r="C153" s="244"/>
      <c r="D153" s="244"/>
      <c r="E153" s="244"/>
      <c r="F153" s="244"/>
      <c r="G153" s="244"/>
    </row>
    <row r="154" spans="1:7" ht="12.75">
      <c r="A154" s="250" t="s">
        <v>247</v>
      </c>
      <c r="B154" s="244"/>
      <c r="C154" s="244"/>
      <c r="D154" s="244"/>
      <c r="E154" s="244"/>
      <c r="F154" s="244"/>
      <c r="G154" s="244"/>
    </row>
    <row r="155" spans="1:7" ht="12.75">
      <c r="A155" s="250" t="s">
        <v>248</v>
      </c>
      <c r="B155" s="244"/>
      <c r="C155" s="244"/>
      <c r="D155" s="244"/>
      <c r="E155" s="244"/>
      <c r="F155" s="244"/>
      <c r="G155" s="244"/>
    </row>
    <row r="156" spans="1:7" ht="12.75">
      <c r="A156" s="250" t="s">
        <v>249</v>
      </c>
      <c r="B156" s="245">
        <v>236.24</v>
      </c>
      <c r="C156" s="245">
        <v>260</v>
      </c>
      <c r="D156" s="245">
        <v>102</v>
      </c>
      <c r="E156" s="245">
        <v>101.51209</v>
      </c>
      <c r="F156" s="245">
        <v>99.521656863</v>
      </c>
      <c r="G156" s="245">
        <v>42.969899255</v>
      </c>
    </row>
    <row r="157" spans="1:7" ht="12.75">
      <c r="A157" s="250" t="s">
        <v>250</v>
      </c>
      <c r="B157" s="245">
        <v>4245.08</v>
      </c>
      <c r="C157" s="245">
        <v>2767</v>
      </c>
      <c r="D157" s="245">
        <v>2301</v>
      </c>
      <c r="E157" s="245">
        <v>3839.84823</v>
      </c>
      <c r="F157" s="245">
        <v>166.877367666</v>
      </c>
      <c r="G157" s="245">
        <v>90.454084022</v>
      </c>
    </row>
    <row r="158" spans="1:7" ht="12.75">
      <c r="A158" s="250" t="s">
        <v>251</v>
      </c>
      <c r="B158" s="244"/>
      <c r="C158" s="244"/>
      <c r="D158" s="244"/>
      <c r="E158" s="244"/>
      <c r="F158" s="244"/>
      <c r="G158" s="244"/>
    </row>
    <row r="159" spans="1:7" ht="12.75">
      <c r="A159" s="250" t="s">
        <v>252</v>
      </c>
      <c r="B159" s="244"/>
      <c r="C159" s="244"/>
      <c r="D159" s="244"/>
      <c r="E159" s="244"/>
      <c r="F159" s="244"/>
      <c r="G159" s="244"/>
    </row>
    <row r="160" spans="1:7" ht="12.75">
      <c r="A160" s="250" t="s">
        <v>253</v>
      </c>
      <c r="B160" s="244"/>
      <c r="C160" s="244"/>
      <c r="D160" s="244"/>
      <c r="E160" s="244"/>
      <c r="F160" s="244"/>
      <c r="G160" s="244"/>
    </row>
    <row r="161" spans="1:7" ht="12.75">
      <c r="A161" s="250" t="s">
        <v>254</v>
      </c>
      <c r="B161" s="244"/>
      <c r="C161" s="244"/>
      <c r="D161" s="244"/>
      <c r="E161" s="244"/>
      <c r="F161" s="244"/>
      <c r="G161" s="244"/>
    </row>
    <row r="162" spans="1:7" ht="12.75">
      <c r="A162" s="250" t="s">
        <v>255</v>
      </c>
      <c r="B162" s="244"/>
      <c r="C162" s="244"/>
      <c r="D162" s="244"/>
      <c r="E162" s="244"/>
      <c r="F162" s="244"/>
      <c r="G162" s="244"/>
    </row>
    <row r="163" spans="1:7" ht="12.75">
      <c r="A163" s="250" t="s">
        <v>256</v>
      </c>
      <c r="B163" s="244"/>
      <c r="C163" s="244"/>
      <c r="D163" s="244"/>
      <c r="E163" s="244"/>
      <c r="F163" s="244"/>
      <c r="G163" s="244"/>
    </row>
    <row r="164" spans="1:7" ht="12.75">
      <c r="A164" s="250" t="s">
        <v>257</v>
      </c>
      <c r="B164" s="244"/>
      <c r="C164" s="244"/>
      <c r="D164" s="244"/>
      <c r="E164" s="244"/>
      <c r="F164" s="244"/>
      <c r="G164" s="244"/>
    </row>
    <row r="165" spans="1:7" ht="12.75">
      <c r="A165" s="250" t="s">
        <v>258</v>
      </c>
      <c r="B165" s="244"/>
      <c r="C165" s="244"/>
      <c r="D165" s="244"/>
      <c r="E165" s="244"/>
      <c r="F165" s="244"/>
      <c r="G165" s="244"/>
    </row>
    <row r="166" spans="1:7" ht="12.75">
      <c r="A166" s="250" t="s">
        <v>259</v>
      </c>
      <c r="B166" s="244"/>
      <c r="C166" s="244"/>
      <c r="D166" s="244"/>
      <c r="E166" s="244"/>
      <c r="F166" s="244"/>
      <c r="G166" s="244"/>
    </row>
    <row r="167" spans="1:7" ht="12.75">
      <c r="A167" s="250" t="s">
        <v>260</v>
      </c>
      <c r="B167" s="244"/>
      <c r="C167" s="244"/>
      <c r="D167" s="244"/>
      <c r="E167" s="244"/>
      <c r="F167" s="244"/>
      <c r="G167" s="244"/>
    </row>
    <row r="168" spans="1:7" ht="12.75">
      <c r="A168" s="250" t="s">
        <v>261</v>
      </c>
      <c r="B168" s="244"/>
      <c r="C168" s="244"/>
      <c r="D168" s="244"/>
      <c r="E168" s="244"/>
      <c r="F168" s="244"/>
      <c r="G168" s="244"/>
    </row>
    <row r="169" spans="1:7" ht="12.75">
      <c r="A169" s="250" t="s">
        <v>262</v>
      </c>
      <c r="B169" s="244"/>
      <c r="C169" s="244"/>
      <c r="D169" s="244"/>
      <c r="E169" s="244"/>
      <c r="F169" s="244"/>
      <c r="G169" s="244"/>
    </row>
    <row r="170" spans="1:7" ht="12.75">
      <c r="A170" s="250" t="s">
        <v>263</v>
      </c>
      <c r="B170" s="244"/>
      <c r="C170" s="244"/>
      <c r="D170" s="244"/>
      <c r="E170" s="244"/>
      <c r="F170" s="244"/>
      <c r="G170" s="244"/>
    </row>
    <row r="171" spans="1:7" ht="12.75">
      <c r="A171" s="250" t="s">
        <v>264</v>
      </c>
      <c r="B171" s="244"/>
      <c r="C171" s="244"/>
      <c r="D171" s="244"/>
      <c r="E171" s="244"/>
      <c r="F171" s="244"/>
      <c r="G171" s="244"/>
    </row>
    <row r="172" spans="1:7" ht="12.75">
      <c r="A172" s="250" t="s">
        <v>265</v>
      </c>
      <c r="B172" s="244"/>
      <c r="C172" s="244"/>
      <c r="D172" s="244"/>
      <c r="E172" s="244"/>
      <c r="F172" s="244"/>
      <c r="G172" s="244"/>
    </row>
    <row r="173" spans="1:7" ht="12.75">
      <c r="A173" s="250" t="s">
        <v>266</v>
      </c>
      <c r="B173" s="244"/>
      <c r="C173" s="244"/>
      <c r="D173" s="244"/>
      <c r="E173" s="244"/>
      <c r="F173" s="244"/>
      <c r="G173" s="244"/>
    </row>
    <row r="174" spans="1:7" ht="12.75">
      <c r="A174" s="250" t="s">
        <v>267</v>
      </c>
      <c r="B174" s="244"/>
      <c r="C174" s="244"/>
      <c r="D174" s="244"/>
      <c r="E174" s="244"/>
      <c r="F174" s="244"/>
      <c r="G174" s="244"/>
    </row>
    <row r="175" spans="1:7" ht="12.75">
      <c r="A175" s="250" t="s">
        <v>268</v>
      </c>
      <c r="B175" s="245">
        <v>24212.24</v>
      </c>
      <c r="C175" s="245">
        <v>3170</v>
      </c>
      <c r="D175" s="245">
        <v>103903.332</v>
      </c>
      <c r="E175" s="245">
        <v>92207.50347</v>
      </c>
      <c r="F175" s="245">
        <v>88.743548157</v>
      </c>
      <c r="G175" s="245">
        <v>380.8301234</v>
      </c>
    </row>
    <row r="176" spans="1:7" ht="12.75">
      <c r="A176" s="250" t="s">
        <v>268</v>
      </c>
      <c r="B176" s="245">
        <v>24212.24</v>
      </c>
      <c r="C176" s="245">
        <v>3170</v>
      </c>
      <c r="D176" s="245">
        <v>103903.332</v>
      </c>
      <c r="E176" s="245">
        <v>92207.50347</v>
      </c>
      <c r="F176" s="245">
        <v>88.743548157</v>
      </c>
      <c r="G176" s="245">
        <v>380.8301234</v>
      </c>
    </row>
    <row r="177" spans="1:7" ht="12.75">
      <c r="A177" s="250" t="s">
        <v>269</v>
      </c>
      <c r="B177" s="245">
        <v>15312595.88</v>
      </c>
      <c r="C177" s="245">
        <v>14380088</v>
      </c>
      <c r="D177" s="245">
        <v>15487115</v>
      </c>
      <c r="E177" s="245">
        <v>14752372.74093</v>
      </c>
      <c r="F177" s="245">
        <v>95.25578354</v>
      </c>
      <c r="G177" s="245">
        <v>96.341422816</v>
      </c>
    </row>
    <row r="178" spans="1:7" ht="12.75">
      <c r="A178" s="250" t="s">
        <v>270</v>
      </c>
      <c r="B178" s="245">
        <v>945158.73</v>
      </c>
      <c r="C178" s="245">
        <v>626956</v>
      </c>
      <c r="D178" s="245">
        <v>1329007</v>
      </c>
      <c r="E178" s="245">
        <v>1285140.19358</v>
      </c>
      <c r="F178" s="245">
        <v>96.699279506</v>
      </c>
      <c r="G178" s="245">
        <v>135.970832495</v>
      </c>
    </row>
    <row r="179" spans="1:7" ht="12.75">
      <c r="A179" s="250" t="s">
        <v>271</v>
      </c>
      <c r="B179" s="245">
        <v>453308.4</v>
      </c>
      <c r="C179" s="245">
        <v>181240</v>
      </c>
      <c r="D179" s="245">
        <v>508279</v>
      </c>
      <c r="E179" s="245">
        <v>457960.41084</v>
      </c>
      <c r="F179" s="245">
        <v>90.100203007</v>
      </c>
      <c r="G179" s="245">
        <v>101.026235305</v>
      </c>
    </row>
    <row r="180" spans="1:7" ht="12.75">
      <c r="A180" s="250" t="s">
        <v>272</v>
      </c>
      <c r="B180" s="245">
        <v>775.2</v>
      </c>
      <c r="C180" s="244"/>
      <c r="D180" s="244"/>
      <c r="E180" s="244"/>
      <c r="F180" s="244"/>
      <c r="G180" s="244"/>
    </row>
    <row r="181" spans="1:7" ht="12.75">
      <c r="A181" s="250" t="s">
        <v>273</v>
      </c>
      <c r="B181" s="245">
        <v>1399242.33</v>
      </c>
      <c r="C181" s="245">
        <v>808196</v>
      </c>
      <c r="D181" s="245">
        <v>1837286</v>
      </c>
      <c r="E181" s="245">
        <v>1743100.60442</v>
      </c>
      <c r="F181" s="245">
        <v>94.87366716</v>
      </c>
      <c r="G181" s="245">
        <v>124.574604916</v>
      </c>
    </row>
    <row r="182" spans="1:7" ht="12.75">
      <c r="A182" s="250" t="s">
        <v>274</v>
      </c>
      <c r="B182" s="244"/>
      <c r="C182" s="244"/>
      <c r="D182" s="244"/>
      <c r="E182" s="244"/>
      <c r="F182" s="244"/>
      <c r="G182" s="244"/>
    </row>
    <row r="183" spans="1:7" ht="12.75">
      <c r="A183" s="250" t="s">
        <v>274</v>
      </c>
      <c r="B183" s="244"/>
      <c r="C183" s="244"/>
      <c r="D183" s="244"/>
      <c r="E183" s="244"/>
      <c r="F183" s="244"/>
      <c r="G183" s="244"/>
    </row>
    <row r="184" spans="1:7" ht="12.75">
      <c r="A184" s="250" t="s">
        <v>275</v>
      </c>
      <c r="B184" s="244"/>
      <c r="C184" s="244"/>
      <c r="D184" s="244"/>
      <c r="E184" s="244"/>
      <c r="F184" s="244"/>
      <c r="G184" s="244"/>
    </row>
    <row r="185" spans="1:7" ht="12.75">
      <c r="A185" s="250" t="s">
        <v>276</v>
      </c>
      <c r="B185" s="244"/>
      <c r="C185" s="244"/>
      <c r="D185" s="244"/>
      <c r="E185" s="244"/>
      <c r="F185" s="244"/>
      <c r="G185" s="244"/>
    </row>
    <row r="186" spans="1:7" ht="12.75">
      <c r="A186" s="250" t="s">
        <v>277</v>
      </c>
      <c r="B186" s="244"/>
      <c r="C186" s="244"/>
      <c r="D186" s="244"/>
      <c r="E186" s="244"/>
      <c r="F186" s="244"/>
      <c r="G186" s="244"/>
    </row>
    <row r="187" spans="1:7" ht="12.75">
      <c r="A187" s="250" t="s">
        <v>278</v>
      </c>
      <c r="B187" s="244"/>
      <c r="C187" s="244"/>
      <c r="D187" s="244"/>
      <c r="E187" s="244"/>
      <c r="F187" s="244"/>
      <c r="G187" s="244"/>
    </row>
    <row r="188" spans="1:7" ht="12.75">
      <c r="A188" s="250" t="s">
        <v>279</v>
      </c>
      <c r="B188" s="244"/>
      <c r="C188" s="244"/>
      <c r="D188" s="244"/>
      <c r="E188" s="244"/>
      <c r="F188" s="244"/>
      <c r="G188" s="244"/>
    </row>
    <row r="189" spans="1:7" ht="12.75">
      <c r="A189" s="250" t="s">
        <v>280</v>
      </c>
      <c r="B189" s="244"/>
      <c r="C189" s="244"/>
      <c r="D189" s="244"/>
      <c r="E189" s="244"/>
      <c r="F189" s="244"/>
      <c r="G189" s="244"/>
    </row>
    <row r="190" spans="1:7" ht="12.75">
      <c r="A190" s="250" t="s">
        <v>281</v>
      </c>
      <c r="B190" s="244"/>
      <c r="C190" s="244"/>
      <c r="D190" s="244"/>
      <c r="E190" s="244"/>
      <c r="F190" s="244"/>
      <c r="G190" s="244"/>
    </row>
    <row r="191" spans="1:7" ht="12.75">
      <c r="A191" s="250" t="s">
        <v>282</v>
      </c>
      <c r="B191" s="244"/>
      <c r="C191" s="244"/>
      <c r="D191" s="244"/>
      <c r="E191" s="244"/>
      <c r="F191" s="244"/>
      <c r="G191" s="244"/>
    </row>
    <row r="192" spans="1:7" ht="12.75">
      <c r="A192" s="250" t="s">
        <v>283</v>
      </c>
      <c r="B192" s="244"/>
      <c r="C192" s="244"/>
      <c r="D192" s="244"/>
      <c r="E192" s="244"/>
      <c r="F192" s="244"/>
      <c r="G192" s="244"/>
    </row>
    <row r="193" spans="1:7" ht="12.75">
      <c r="A193" s="250" t="s">
        <v>284</v>
      </c>
      <c r="B193" s="244"/>
      <c r="C193" s="244"/>
      <c r="D193" s="244"/>
      <c r="E193" s="244"/>
      <c r="F193" s="244"/>
      <c r="G193" s="244"/>
    </row>
    <row r="194" spans="1:7" ht="12.75">
      <c r="A194" s="250" t="s">
        <v>285</v>
      </c>
      <c r="B194" s="244"/>
      <c r="C194" s="244"/>
      <c r="D194" s="244"/>
      <c r="E194" s="244"/>
      <c r="F194" s="244"/>
      <c r="G194" s="244"/>
    </row>
    <row r="195" spans="1:7" ht="12.75">
      <c r="A195" s="250" t="s">
        <v>286</v>
      </c>
      <c r="B195" s="244"/>
      <c r="C195" s="244"/>
      <c r="D195" s="244"/>
      <c r="E195" s="244"/>
      <c r="F195" s="244"/>
      <c r="G195" s="244"/>
    </row>
    <row r="196" spans="1:7" ht="12.75">
      <c r="A196" s="250" t="s">
        <v>287</v>
      </c>
      <c r="B196" s="244"/>
      <c r="C196" s="244"/>
      <c r="D196" s="244"/>
      <c r="E196" s="244"/>
      <c r="F196" s="244"/>
      <c r="G196" s="244"/>
    </row>
    <row r="197" spans="1:7" ht="12.75">
      <c r="A197" s="250" t="s">
        <v>288</v>
      </c>
      <c r="B197" s="244"/>
      <c r="C197" s="244"/>
      <c r="D197" s="244"/>
      <c r="E197" s="244"/>
      <c r="F197" s="244"/>
      <c r="G197" s="244"/>
    </row>
    <row r="198" spans="1:7" ht="12.75">
      <c r="A198" s="250" t="s">
        <v>289</v>
      </c>
      <c r="B198" s="244"/>
      <c r="C198" s="244"/>
      <c r="D198" s="244"/>
      <c r="E198" s="244"/>
      <c r="F198" s="244"/>
      <c r="G198" s="244"/>
    </row>
    <row r="199" spans="1:7" ht="12.75">
      <c r="A199" s="250" t="s">
        <v>290</v>
      </c>
      <c r="B199" s="244"/>
      <c r="C199" s="244"/>
      <c r="D199" s="244"/>
      <c r="E199" s="244"/>
      <c r="F199" s="244"/>
      <c r="G199" s="244"/>
    </row>
    <row r="200" spans="1:7" ht="12.75">
      <c r="A200" s="250" t="s">
        <v>291</v>
      </c>
      <c r="B200" s="244"/>
      <c r="C200" s="244"/>
      <c r="D200" s="244"/>
      <c r="E200" s="244"/>
      <c r="F200" s="244"/>
      <c r="G200" s="244"/>
    </row>
    <row r="201" spans="1:7" ht="12.75">
      <c r="A201" s="250" t="s">
        <v>292</v>
      </c>
      <c r="B201" s="244"/>
      <c r="C201" s="244"/>
      <c r="D201" s="244"/>
      <c r="E201" s="244"/>
      <c r="F201" s="244"/>
      <c r="G201" s="244"/>
    </row>
    <row r="202" spans="1:7" ht="12.75">
      <c r="A202" s="250" t="s">
        <v>293</v>
      </c>
      <c r="B202" s="244"/>
      <c r="C202" s="244"/>
      <c r="D202" s="244"/>
      <c r="E202" s="244"/>
      <c r="F202" s="244"/>
      <c r="G202" s="244"/>
    </row>
    <row r="203" spans="1:7" ht="12.75">
      <c r="A203" s="250" t="s">
        <v>294</v>
      </c>
      <c r="B203" s="244"/>
      <c r="C203" s="244"/>
      <c r="D203" s="244"/>
      <c r="E203" s="244"/>
      <c r="F203" s="244"/>
      <c r="G203" s="244"/>
    </row>
    <row r="204" spans="1:7" ht="12.75">
      <c r="A204" s="250" t="s">
        <v>295</v>
      </c>
      <c r="B204" s="244"/>
      <c r="C204" s="244"/>
      <c r="D204" s="244"/>
      <c r="E204" s="244"/>
      <c r="F204" s="244"/>
      <c r="G204" s="244"/>
    </row>
    <row r="205" spans="1:7" ht="12.75">
      <c r="A205" s="250" t="s">
        <v>296</v>
      </c>
      <c r="B205" s="244"/>
      <c r="C205" s="244"/>
      <c r="D205" s="244"/>
      <c r="E205" s="244"/>
      <c r="F205" s="244"/>
      <c r="G205" s="244"/>
    </row>
    <row r="206" spans="1:7" ht="12.75">
      <c r="A206" s="250" t="s">
        <v>297</v>
      </c>
      <c r="B206" s="244"/>
      <c r="C206" s="244"/>
      <c r="D206" s="244"/>
      <c r="E206" s="244"/>
      <c r="F206" s="244"/>
      <c r="G206" s="244"/>
    </row>
    <row r="207" spans="1:7" ht="12.75">
      <c r="A207" s="250" t="s">
        <v>298</v>
      </c>
      <c r="B207" s="244"/>
      <c r="C207" s="244"/>
      <c r="D207" s="244"/>
      <c r="E207" s="244"/>
      <c r="F207" s="244"/>
      <c r="G207" s="244"/>
    </row>
    <row r="208" spans="1:7" ht="12.75">
      <c r="A208" s="250" t="s">
        <v>299</v>
      </c>
      <c r="B208" s="244"/>
      <c r="C208" s="244"/>
      <c r="D208" s="244"/>
      <c r="E208" s="244"/>
      <c r="F208" s="244"/>
      <c r="G208" s="244"/>
    </row>
    <row r="209" spans="1:7" ht="12.75">
      <c r="A209" s="250" t="s">
        <v>299</v>
      </c>
      <c r="B209" s="244"/>
      <c r="C209" s="244"/>
      <c r="D209" s="244"/>
      <c r="E209" s="244"/>
      <c r="F209" s="244"/>
      <c r="G209" s="244"/>
    </row>
    <row r="210" spans="1:7" ht="12.75">
      <c r="A210" s="250" t="s">
        <v>299</v>
      </c>
      <c r="B210" s="244"/>
      <c r="C210" s="244"/>
      <c r="D210" s="244"/>
      <c r="E210" s="244"/>
      <c r="F210" s="244"/>
      <c r="G210" s="244"/>
    </row>
    <row r="211" spans="1:7" ht="12.75">
      <c r="A211" s="250" t="s">
        <v>300</v>
      </c>
      <c r="B211" s="244"/>
      <c r="C211" s="244"/>
      <c r="D211" s="244"/>
      <c r="E211" s="244"/>
      <c r="F211" s="244"/>
      <c r="G211" s="244"/>
    </row>
    <row r="212" spans="1:7" ht="12.75">
      <c r="A212" s="250" t="s">
        <v>301</v>
      </c>
      <c r="B212" s="244"/>
      <c r="C212" s="244"/>
      <c r="D212" s="244"/>
      <c r="E212" s="244"/>
      <c r="F212" s="244"/>
      <c r="G212" s="244"/>
    </row>
    <row r="213" spans="1:7" ht="12.75">
      <c r="A213" s="250" t="s">
        <v>302</v>
      </c>
      <c r="B213" s="244"/>
      <c r="C213" s="244"/>
      <c r="D213" s="244"/>
      <c r="E213" s="244"/>
      <c r="F213" s="244"/>
      <c r="G213" s="244"/>
    </row>
    <row r="214" spans="1:7" ht="12.75">
      <c r="A214" s="250" t="s">
        <v>303</v>
      </c>
      <c r="B214" s="244"/>
      <c r="C214" s="244"/>
      <c r="D214" s="244"/>
      <c r="E214" s="244"/>
      <c r="F214" s="244"/>
      <c r="G214" s="244"/>
    </row>
    <row r="215" spans="1:7" ht="12.75">
      <c r="A215" s="250" t="s">
        <v>304</v>
      </c>
      <c r="B215" s="244"/>
      <c r="C215" s="244"/>
      <c r="D215" s="244"/>
      <c r="E215" s="244"/>
      <c r="F215" s="244"/>
      <c r="G215" s="244"/>
    </row>
    <row r="216" spans="1:7" ht="12.75">
      <c r="A216" s="250" t="s">
        <v>305</v>
      </c>
      <c r="B216" s="245">
        <v>1121.37</v>
      </c>
      <c r="C216" s="244"/>
      <c r="D216" s="244"/>
      <c r="E216" s="244"/>
      <c r="F216" s="244"/>
      <c r="G216" s="244"/>
    </row>
    <row r="217" spans="1:7" ht="12.75">
      <c r="A217" s="250" t="s">
        <v>305</v>
      </c>
      <c r="B217" s="245">
        <v>1121.37</v>
      </c>
      <c r="C217" s="244"/>
      <c r="D217" s="244"/>
      <c r="E217" s="244"/>
      <c r="F217" s="244"/>
      <c r="G217" s="244"/>
    </row>
    <row r="218" spans="1:7" ht="12.75">
      <c r="A218" s="250" t="s">
        <v>306</v>
      </c>
      <c r="B218" s="245">
        <v>1400363.7</v>
      </c>
      <c r="C218" s="245">
        <v>808196</v>
      </c>
      <c r="D218" s="245">
        <v>1837286</v>
      </c>
      <c r="E218" s="245">
        <v>1743100.60442</v>
      </c>
      <c r="F218" s="245">
        <v>94.87366716</v>
      </c>
      <c r="G218" s="245">
        <v>124.474849242</v>
      </c>
    </row>
    <row r="219" spans="1:7" ht="12.75">
      <c r="A219" s="250" t="s">
        <v>307</v>
      </c>
      <c r="B219" s="245">
        <v>16712959.58</v>
      </c>
      <c r="C219" s="245">
        <v>15188284</v>
      </c>
      <c r="D219" s="245">
        <v>17324401</v>
      </c>
      <c r="E219" s="245">
        <v>16495473.34535</v>
      </c>
      <c r="F219" s="245">
        <v>95.215259364</v>
      </c>
      <c r="G219" s="245">
        <v>98.698697058</v>
      </c>
    </row>
    <row r="220" spans="1:7" ht="12.75">
      <c r="A220" s="250" t="s">
        <v>308</v>
      </c>
      <c r="B220" s="245">
        <v>-10429317.08</v>
      </c>
      <c r="C220" s="245">
        <v>-10640707</v>
      </c>
      <c r="D220" s="245">
        <v>-12776824</v>
      </c>
      <c r="E220" s="245">
        <v>-11049440.34375</v>
      </c>
      <c r="F220" s="247">
        <v>0</v>
      </c>
      <c r="G220" s="247">
        <v>0</v>
      </c>
    </row>
    <row r="221" spans="1:7" ht="12.75">
      <c r="A221" s="250" t="s">
        <v>178</v>
      </c>
      <c r="B221" s="247">
        <v>0</v>
      </c>
      <c r="C221" s="247">
        <v>0</v>
      </c>
      <c r="D221" s="247">
        <v>0</v>
      </c>
      <c r="E221" s="247">
        <v>0</v>
      </c>
      <c r="F221" s="246" t="s">
        <v>102</v>
      </c>
      <c r="G221" s="246" t="s">
        <v>102</v>
      </c>
    </row>
    <row r="222" spans="1:7" ht="12.75">
      <c r="A222" s="250" t="s">
        <v>179</v>
      </c>
      <c r="B222" s="245">
        <v>16712959.58</v>
      </c>
      <c r="C222" s="245">
        <v>15188284</v>
      </c>
      <c r="D222" s="245">
        <v>17324401</v>
      </c>
      <c r="E222" s="245">
        <v>16495473.34535</v>
      </c>
      <c r="F222" s="245">
        <v>95.215259364</v>
      </c>
      <c r="G222" s="245">
        <v>98.698697058</v>
      </c>
    </row>
    <row r="223" spans="1:7" ht="12.75">
      <c r="A223" s="250" t="s">
        <v>178</v>
      </c>
      <c r="B223" s="247">
        <v>0</v>
      </c>
      <c r="C223" s="247">
        <v>0</v>
      </c>
      <c r="D223" s="247">
        <v>0</v>
      </c>
      <c r="E223" s="247">
        <v>0</v>
      </c>
      <c r="F223" s="246" t="s">
        <v>102</v>
      </c>
      <c r="G223" s="246" t="s">
        <v>102</v>
      </c>
    </row>
    <row r="224" spans="1:7" ht="12.75">
      <c r="A224" s="250" t="s">
        <v>309</v>
      </c>
      <c r="B224" s="247">
        <v>0</v>
      </c>
      <c r="C224" s="247">
        <v>0</v>
      </c>
      <c r="D224" s="247">
        <v>0</v>
      </c>
      <c r="E224" s="247">
        <v>0</v>
      </c>
      <c r="F224" s="246" t="s">
        <v>102</v>
      </c>
      <c r="G224" s="246" t="s">
        <v>102</v>
      </c>
    </row>
    <row r="225" spans="1:7" ht="12.75">
      <c r="A225" s="250" t="s">
        <v>310</v>
      </c>
      <c r="B225" s="244"/>
      <c r="C225" s="244"/>
      <c r="D225" s="244"/>
      <c r="E225" s="244"/>
      <c r="F225" s="244"/>
      <c r="G225" s="244"/>
    </row>
    <row r="226" spans="1:7" ht="12.75">
      <c r="A226" s="250" t="s">
        <v>536</v>
      </c>
      <c r="B226" s="244"/>
      <c r="C226" s="244"/>
      <c r="D226" s="244"/>
      <c r="E226" s="244"/>
      <c r="F226" s="244"/>
      <c r="G226" s="244"/>
    </row>
    <row r="227" spans="1:7" ht="12.75">
      <c r="A227" s="250" t="s">
        <v>311</v>
      </c>
      <c r="B227" s="244"/>
      <c r="C227" s="244"/>
      <c r="D227" s="244"/>
      <c r="E227" s="244"/>
      <c r="F227" s="244"/>
      <c r="G227" s="244"/>
    </row>
    <row r="228" spans="1:7" ht="12.75">
      <c r="A228" s="250" t="s">
        <v>832</v>
      </c>
      <c r="B228" s="244"/>
      <c r="C228" s="244"/>
      <c r="D228" s="244"/>
      <c r="E228" s="244"/>
      <c r="F228" s="244"/>
      <c r="G228" s="244"/>
    </row>
    <row r="229" spans="1:7" ht="12.75">
      <c r="A229" s="250" t="s">
        <v>312</v>
      </c>
      <c r="B229" s="244"/>
      <c r="C229" s="244"/>
      <c r="D229" s="244"/>
      <c r="E229" s="244"/>
      <c r="F229" s="244"/>
      <c r="G229" s="244"/>
    </row>
    <row r="230" spans="1:7" ht="12.75">
      <c r="A230" s="250" t="s">
        <v>833</v>
      </c>
      <c r="B230" s="244"/>
      <c r="C230" s="244"/>
      <c r="D230" s="244"/>
      <c r="E230" s="244"/>
      <c r="F230" s="244"/>
      <c r="G230" s="244"/>
    </row>
    <row r="231" spans="1:7" ht="12.75">
      <c r="A231" s="250" t="s">
        <v>834</v>
      </c>
      <c r="B231" s="244"/>
      <c r="C231" s="244"/>
      <c r="D231" s="244"/>
      <c r="E231" s="244"/>
      <c r="F231" s="244"/>
      <c r="G231" s="244"/>
    </row>
    <row r="232" spans="1:7" ht="12.75">
      <c r="A232" s="250" t="s">
        <v>313</v>
      </c>
      <c r="B232" s="244"/>
      <c r="C232" s="244"/>
      <c r="D232" s="244"/>
      <c r="E232" s="244"/>
      <c r="F232" s="244"/>
      <c r="G232" s="244"/>
    </row>
    <row r="233" spans="1:7" ht="12.75">
      <c r="A233" s="250" t="s">
        <v>837</v>
      </c>
      <c r="B233" s="244"/>
      <c r="C233" s="244"/>
      <c r="D233" s="244"/>
      <c r="E233" s="244"/>
      <c r="F233" s="244"/>
      <c r="G233" s="244"/>
    </row>
    <row r="234" spans="1:7" ht="12.75">
      <c r="A234" s="250" t="s">
        <v>537</v>
      </c>
      <c r="B234" s="244"/>
      <c r="C234" s="244"/>
      <c r="D234" s="244"/>
      <c r="E234" s="244"/>
      <c r="F234" s="244"/>
      <c r="G234" s="244"/>
    </row>
    <row r="235" spans="1:7" ht="12.75">
      <c r="A235" s="250" t="s">
        <v>835</v>
      </c>
      <c r="B235" s="244"/>
      <c r="C235" s="244"/>
      <c r="D235" s="244"/>
      <c r="E235" s="244"/>
      <c r="F235" s="244"/>
      <c r="G235" s="244"/>
    </row>
    <row r="236" spans="1:7" ht="12.75">
      <c r="A236" s="250" t="s">
        <v>314</v>
      </c>
      <c r="B236" s="244"/>
      <c r="C236" s="244"/>
      <c r="D236" s="244"/>
      <c r="E236" s="244"/>
      <c r="F236" s="244"/>
      <c r="G236" s="244"/>
    </row>
    <row r="237" spans="1:7" ht="12.75">
      <c r="A237" s="250" t="s">
        <v>315</v>
      </c>
      <c r="B237" s="244"/>
      <c r="C237" s="244"/>
      <c r="D237" s="244"/>
      <c r="E237" s="244"/>
      <c r="F237" s="244"/>
      <c r="G237" s="244"/>
    </row>
    <row r="238" spans="1:7" ht="12.75">
      <c r="A238" s="250" t="s">
        <v>833</v>
      </c>
      <c r="B238" s="244"/>
      <c r="C238" s="244"/>
      <c r="D238" s="244"/>
      <c r="E238" s="244"/>
      <c r="F238" s="244"/>
      <c r="G238" s="244"/>
    </row>
    <row r="239" spans="1:7" ht="12.75">
      <c r="A239" s="250" t="s">
        <v>834</v>
      </c>
      <c r="B239" s="244"/>
      <c r="C239" s="244"/>
      <c r="D239" s="244"/>
      <c r="E239" s="244"/>
      <c r="F239" s="244"/>
      <c r="G239" s="244"/>
    </row>
    <row r="240" spans="1:7" ht="12.75">
      <c r="A240" s="250" t="s">
        <v>313</v>
      </c>
      <c r="B240" s="244"/>
      <c r="C240" s="244"/>
      <c r="D240" s="244"/>
      <c r="E240" s="244"/>
      <c r="F240" s="244"/>
      <c r="G240" s="244"/>
    </row>
    <row r="241" spans="1:7" ht="12.75">
      <c r="A241" s="250" t="s">
        <v>837</v>
      </c>
      <c r="B241" s="244"/>
      <c r="C241" s="244"/>
      <c r="D241" s="244"/>
      <c r="E241" s="244"/>
      <c r="F241" s="244"/>
      <c r="G241" s="244"/>
    </row>
    <row r="242" spans="1:7" ht="12.75">
      <c r="A242" s="250" t="s">
        <v>316</v>
      </c>
      <c r="B242" s="244"/>
      <c r="C242" s="244"/>
      <c r="D242" s="244"/>
      <c r="E242" s="244"/>
      <c r="F242" s="244"/>
      <c r="G242" s="244"/>
    </row>
    <row r="243" spans="1:7" ht="12.75">
      <c r="A243" s="250" t="s">
        <v>362</v>
      </c>
      <c r="B243" s="244"/>
      <c r="C243" s="244"/>
      <c r="D243" s="244"/>
      <c r="E243" s="244"/>
      <c r="F243" s="244"/>
      <c r="G243" s="244"/>
    </row>
    <row r="244" spans="1:7" ht="12.75">
      <c r="A244" s="250" t="s">
        <v>314</v>
      </c>
      <c r="B244" s="244"/>
      <c r="C244" s="244"/>
      <c r="D244" s="244"/>
      <c r="E244" s="244"/>
      <c r="F244" s="244"/>
      <c r="G244" s="244"/>
    </row>
    <row r="245" spans="1:7" ht="12.75">
      <c r="A245" s="250" t="s">
        <v>317</v>
      </c>
      <c r="B245" s="244"/>
      <c r="C245" s="244"/>
      <c r="D245" s="244"/>
      <c r="E245" s="244"/>
      <c r="F245" s="244"/>
      <c r="G245" s="244"/>
    </row>
    <row r="246" spans="1:7" ht="12.75">
      <c r="A246" s="250" t="s">
        <v>318</v>
      </c>
      <c r="B246" s="244"/>
      <c r="C246" s="244"/>
      <c r="D246" s="244"/>
      <c r="E246" s="244"/>
      <c r="F246" s="244"/>
      <c r="G246" s="244"/>
    </row>
    <row r="247" spans="1:7" ht="12.75">
      <c r="A247" s="250" t="s">
        <v>318</v>
      </c>
      <c r="B247" s="244"/>
      <c r="C247" s="244"/>
      <c r="D247" s="244"/>
      <c r="E247" s="244"/>
      <c r="F247" s="244"/>
      <c r="G247" s="244"/>
    </row>
    <row r="248" spans="1:7" ht="12.75">
      <c r="A248" s="250" t="s">
        <v>319</v>
      </c>
      <c r="B248" s="244"/>
      <c r="C248" s="244"/>
      <c r="D248" s="244"/>
      <c r="E248" s="244"/>
      <c r="F248" s="244"/>
      <c r="G248" s="244"/>
    </row>
    <row r="249" spans="1:7" ht="12.75">
      <c r="A249" s="250" t="s">
        <v>178</v>
      </c>
      <c r="B249" s="247">
        <v>0</v>
      </c>
      <c r="C249" s="247">
        <v>0</v>
      </c>
      <c r="D249" s="247">
        <v>0</v>
      </c>
      <c r="E249" s="247">
        <v>0</v>
      </c>
      <c r="F249" s="246" t="s">
        <v>102</v>
      </c>
      <c r="G249" s="246" t="s">
        <v>102</v>
      </c>
    </row>
    <row r="250" spans="1:7" ht="12.75">
      <c r="A250" s="250" t="s">
        <v>320</v>
      </c>
      <c r="B250" s="245">
        <v>-10429317.08</v>
      </c>
      <c r="C250" s="245">
        <v>-10640707</v>
      </c>
      <c r="D250" s="245">
        <v>-12776824</v>
      </c>
      <c r="E250" s="245">
        <v>-11049440.34375</v>
      </c>
      <c r="F250" s="247">
        <v>0</v>
      </c>
      <c r="G250" s="247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showGridLines="0" workbookViewId="0" topLeftCell="A1">
      <selection activeCell="M23" sqref="M23"/>
    </sheetView>
  </sheetViews>
  <sheetFormatPr defaultColWidth="9.140625" defaultRowHeight="12.75"/>
  <cols>
    <col min="1" max="1" width="1.7109375" style="2" customWidth="1"/>
    <col min="2" max="2" width="2.8515625" style="2" customWidth="1"/>
    <col min="3" max="3" width="3.00390625" style="61" customWidth="1"/>
    <col min="4" max="4" width="40.140625" style="2" customWidth="1"/>
    <col min="5" max="5" width="17.8515625" style="2" bestFit="1" customWidth="1"/>
    <col min="6" max="7" width="15.7109375" style="2" customWidth="1"/>
    <col min="8" max="8" width="18.28125" style="2" bestFit="1" customWidth="1"/>
    <col min="9" max="9" width="9.7109375" style="2" bestFit="1" customWidth="1"/>
    <col min="10" max="10" width="12.140625" style="2" bestFit="1" customWidth="1"/>
    <col min="11" max="11" width="2.421875" style="2" customWidth="1"/>
    <col min="12" max="16384" width="9.140625" style="2" customWidth="1"/>
  </cols>
  <sheetData>
    <row r="1" spans="1:10" s="4" customFormat="1" ht="13.5" customHeight="1">
      <c r="A1" s="3"/>
      <c r="B1" s="3"/>
      <c r="C1" s="36"/>
      <c r="D1" s="3"/>
      <c r="I1" s="5"/>
      <c r="J1" s="37">
        <f ca="1">TODAY()</f>
        <v>41253</v>
      </c>
    </row>
    <row r="2" spans="3:10" ht="29.25" customHeight="1">
      <c r="C2" s="38"/>
      <c r="D2" s="39" t="s">
        <v>433</v>
      </c>
      <c r="E2" s="7"/>
      <c r="F2" s="40"/>
      <c r="G2" s="7"/>
      <c r="H2" s="7"/>
      <c r="I2" s="9"/>
      <c r="J2" s="9"/>
    </row>
    <row r="3" spans="1:10" ht="12.75" customHeight="1">
      <c r="A3" s="8"/>
      <c r="B3" s="8"/>
      <c r="C3" s="38"/>
      <c r="D3" s="8" t="str">
        <f>"Období: "&amp;Funkcni!B1</f>
        <v>Období: 001-012/2011</v>
      </c>
      <c r="E3" s="7"/>
      <c r="F3" s="40"/>
      <c r="G3" s="7"/>
      <c r="H3" s="7"/>
      <c r="I3" s="9"/>
      <c r="J3" s="9"/>
    </row>
    <row r="4" spans="1:10" ht="16.5" customHeight="1" thickBot="1">
      <c r="A4" s="8"/>
      <c r="B4" s="8"/>
      <c r="C4" s="41"/>
      <c r="D4" s="8" t="str">
        <f>CONCATENATE("KAPITOLA:",Hlavicka!I3)</f>
        <v>KAPITOLA:312 Ministerstvo financí</v>
      </c>
      <c r="E4" s="9"/>
      <c r="F4" s="42"/>
      <c r="G4" s="9"/>
      <c r="H4" s="9"/>
      <c r="I4" s="43"/>
      <c r="J4" s="43" t="str">
        <f>Druhova_CAST7!D2</f>
        <v>v tis.Kč</v>
      </c>
    </row>
    <row r="5" spans="1:10" ht="16.5" customHeight="1">
      <c r="A5" s="257" t="s">
        <v>41</v>
      </c>
      <c r="B5" s="261" t="s">
        <v>42</v>
      </c>
      <c r="C5" s="259" t="s">
        <v>43</v>
      </c>
      <c r="D5" s="11"/>
      <c r="E5" s="12"/>
      <c r="F5" s="44" t="str">
        <f>CONCATENATE("R O Z P O Č E T   ",Funkcni!F1)</f>
        <v>R O Z P O Č E T   2011</v>
      </c>
      <c r="G5" s="14"/>
      <c r="H5" s="12"/>
      <c r="I5" s="45" t="s">
        <v>859</v>
      </c>
      <c r="J5" s="46" t="s">
        <v>390</v>
      </c>
    </row>
    <row r="6" spans="1:10" ht="16.5" customHeight="1">
      <c r="A6" s="258"/>
      <c r="B6" s="262"/>
      <c r="C6" s="260"/>
      <c r="D6" s="17" t="s">
        <v>864</v>
      </c>
      <c r="E6" s="90" t="str">
        <f>CONCATENATE("Skutečnost ",Funkcni!C1)</f>
        <v>Skutečnost 012/2010</v>
      </c>
      <c r="F6" s="85" t="s">
        <v>839</v>
      </c>
      <c r="G6" s="86" t="s">
        <v>842</v>
      </c>
      <c r="H6" s="90" t="str">
        <f>CONCATENATE("Skutečnost ",Funkcni!E1)</f>
        <v>Skutečnost 012/2011</v>
      </c>
      <c r="I6" s="87" t="s">
        <v>838</v>
      </c>
      <c r="J6" s="175" t="str">
        <f>Funkcni!B3</f>
        <v>Sk012/2010/Sk012/2011</v>
      </c>
    </row>
    <row r="7" spans="1:10" ht="12" customHeight="1">
      <c r="A7" s="258"/>
      <c r="B7" s="262"/>
      <c r="C7" s="260"/>
      <c r="D7" s="22"/>
      <c r="E7" s="23"/>
      <c r="F7" s="47" t="s">
        <v>840</v>
      </c>
      <c r="G7" s="48" t="s">
        <v>865</v>
      </c>
      <c r="H7" s="23"/>
      <c r="I7" s="25" t="s">
        <v>869</v>
      </c>
      <c r="J7" s="26" t="s">
        <v>391</v>
      </c>
    </row>
    <row r="8" spans="1:10" ht="13.5" customHeight="1" thickBot="1">
      <c r="A8" s="49"/>
      <c r="B8" s="50"/>
      <c r="C8" s="50"/>
      <c r="D8" s="27"/>
      <c r="E8" s="91">
        <v>0</v>
      </c>
      <c r="F8" s="91">
        <v>1</v>
      </c>
      <c r="G8" s="92">
        <v>2</v>
      </c>
      <c r="H8" s="91">
        <v>3</v>
      </c>
      <c r="I8" s="93">
        <v>4</v>
      </c>
      <c r="J8" s="94">
        <v>5</v>
      </c>
    </row>
    <row r="9" spans="1:10" ht="18" customHeight="1">
      <c r="A9" s="51"/>
      <c r="B9" s="52"/>
      <c r="C9" s="52">
        <v>101</v>
      </c>
      <c r="D9" s="74" t="s">
        <v>44</v>
      </c>
      <c r="E9" s="83">
        <f>Funkcni!B6</f>
        <v>0</v>
      </c>
      <c r="F9" s="83">
        <f>Funkcni!C6</f>
        <v>0</v>
      </c>
      <c r="G9" s="83">
        <f>Funkcni!D6</f>
        <v>0</v>
      </c>
      <c r="H9" s="83">
        <f>Funkcni!E6</f>
        <v>0</v>
      </c>
      <c r="I9" s="83">
        <f>Funkcni!F6</f>
        <v>0</v>
      </c>
      <c r="J9" s="166">
        <f>Funkcni!G6</f>
        <v>0</v>
      </c>
    </row>
    <row r="10" spans="1:10" ht="22.5" customHeight="1">
      <c r="A10" s="51"/>
      <c r="B10" s="102"/>
      <c r="C10" s="52">
        <v>102</v>
      </c>
      <c r="D10" s="74" t="s">
        <v>415</v>
      </c>
      <c r="E10" s="83">
        <f>Funkcni!B7</f>
        <v>0</v>
      </c>
      <c r="F10" s="83">
        <f>Funkcni!C7</f>
        <v>0</v>
      </c>
      <c r="G10" s="83">
        <f>Funkcni!D7</f>
        <v>0</v>
      </c>
      <c r="H10" s="83">
        <f>Funkcni!E7</f>
        <v>0</v>
      </c>
      <c r="I10" s="83">
        <f>Funkcni!F7</f>
        <v>0</v>
      </c>
      <c r="J10" s="142">
        <f>Funkcni!G7</f>
        <v>0</v>
      </c>
    </row>
    <row r="11" spans="1:10" ht="16.5" customHeight="1">
      <c r="A11" s="51"/>
      <c r="B11" s="102"/>
      <c r="C11" s="52">
        <v>103</v>
      </c>
      <c r="D11" s="74" t="s">
        <v>45</v>
      </c>
      <c r="E11" s="83">
        <f>Funkcni!B8</f>
        <v>0</v>
      </c>
      <c r="F11" s="83">
        <f>Funkcni!C8</f>
        <v>0</v>
      </c>
      <c r="G11" s="83">
        <f>Funkcni!D8</f>
        <v>0</v>
      </c>
      <c r="H11" s="83">
        <f>Funkcni!E8</f>
        <v>0</v>
      </c>
      <c r="I11" s="83">
        <f>Funkcni!F8</f>
        <v>0</v>
      </c>
      <c r="J11" s="142">
        <f>Funkcni!G8</f>
        <v>0</v>
      </c>
    </row>
    <row r="12" spans="1:10" ht="16.5" customHeight="1">
      <c r="A12" s="51"/>
      <c r="B12" s="102"/>
      <c r="C12" s="52">
        <v>106</v>
      </c>
      <c r="D12" s="74" t="s">
        <v>46</v>
      </c>
      <c r="E12" s="83">
        <f>Funkcni!B9</f>
        <v>0</v>
      </c>
      <c r="F12" s="83">
        <f>Funkcni!C9</f>
        <v>0</v>
      </c>
      <c r="G12" s="83">
        <f>Funkcni!D9</f>
        <v>0</v>
      </c>
      <c r="H12" s="83">
        <f>Funkcni!E9</f>
        <v>0</v>
      </c>
      <c r="I12" s="83">
        <f>Funkcni!F9</f>
        <v>0</v>
      </c>
      <c r="J12" s="142">
        <f>Funkcni!G9</f>
        <v>0</v>
      </c>
    </row>
    <row r="13" spans="1:10" ht="16.5" customHeight="1">
      <c r="A13" s="51"/>
      <c r="B13" s="102"/>
      <c r="C13" s="52">
        <v>107</v>
      </c>
      <c r="D13" s="74" t="s">
        <v>589</v>
      </c>
      <c r="E13" s="83">
        <f>Funkcni!B10</f>
        <v>0</v>
      </c>
      <c r="F13" s="83">
        <f>Funkcni!C10</f>
        <v>0</v>
      </c>
      <c r="G13" s="83">
        <f>Funkcni!D10</f>
        <v>0</v>
      </c>
      <c r="H13" s="83">
        <f>Funkcni!E10</f>
        <v>0</v>
      </c>
      <c r="I13" s="83">
        <f>Funkcni!F10</f>
        <v>0</v>
      </c>
      <c r="J13" s="142">
        <f>Funkcni!G10</f>
        <v>0</v>
      </c>
    </row>
    <row r="14" spans="1:10" ht="16.5" customHeight="1">
      <c r="A14" s="51"/>
      <c r="B14" s="102"/>
      <c r="C14" s="52">
        <v>108</v>
      </c>
      <c r="D14" s="74" t="s">
        <v>47</v>
      </c>
      <c r="E14" s="83">
        <f>Funkcni!B11</f>
        <v>0</v>
      </c>
      <c r="F14" s="83">
        <f>Funkcni!C11</f>
        <v>0</v>
      </c>
      <c r="G14" s="83">
        <f>Funkcni!D11</f>
        <v>0</v>
      </c>
      <c r="H14" s="83">
        <f>Funkcni!E11</f>
        <v>0</v>
      </c>
      <c r="I14" s="83">
        <f>Funkcni!F11</f>
        <v>0</v>
      </c>
      <c r="J14" s="142">
        <f>Funkcni!G11</f>
        <v>0</v>
      </c>
    </row>
    <row r="15" spans="1:10" ht="16.5" customHeight="1">
      <c r="A15" s="51"/>
      <c r="B15" s="102"/>
      <c r="C15" s="52">
        <v>109</v>
      </c>
      <c r="D15" s="74" t="s">
        <v>48</v>
      </c>
      <c r="E15" s="83">
        <f>Funkcni!B12</f>
        <v>0</v>
      </c>
      <c r="F15" s="83">
        <f>Funkcni!C12</f>
        <v>0</v>
      </c>
      <c r="G15" s="83">
        <f>Funkcni!D12</f>
        <v>0</v>
      </c>
      <c r="H15" s="83">
        <f>Funkcni!E12</f>
        <v>0</v>
      </c>
      <c r="I15" s="83">
        <f>Funkcni!F12</f>
        <v>0</v>
      </c>
      <c r="J15" s="142">
        <f>Funkcni!G12</f>
        <v>0</v>
      </c>
    </row>
    <row r="16" spans="1:11" s="28" customFormat="1" ht="18" customHeight="1" thickBot="1">
      <c r="A16" s="57"/>
      <c r="B16" s="102">
        <v>10</v>
      </c>
      <c r="C16" s="54"/>
      <c r="D16" s="106" t="s">
        <v>222</v>
      </c>
      <c r="E16" s="152">
        <f>Funkcni!B13</f>
        <v>0</v>
      </c>
      <c r="F16" s="152">
        <f>Funkcni!C13</f>
        <v>0</v>
      </c>
      <c r="G16" s="152">
        <f>Funkcni!D13</f>
        <v>0</v>
      </c>
      <c r="H16" s="152">
        <f>Funkcni!E13</f>
        <v>0</v>
      </c>
      <c r="I16" s="152">
        <f>Funkcni!F13</f>
        <v>0</v>
      </c>
      <c r="J16" s="169">
        <f>Funkcni!G13</f>
        <v>0</v>
      </c>
      <c r="K16" s="2"/>
    </row>
    <row r="17" spans="1:11" s="28" customFormat="1" ht="30" customHeight="1" thickBot="1">
      <c r="A17" s="98">
        <v>1</v>
      </c>
      <c r="B17" s="102"/>
      <c r="C17" s="89"/>
      <c r="D17" s="32" t="s">
        <v>223</v>
      </c>
      <c r="E17" s="154">
        <f>Funkcni!B14</f>
        <v>0</v>
      </c>
      <c r="F17" s="155">
        <f>Funkcni!C14</f>
        <v>0</v>
      </c>
      <c r="G17" s="155">
        <f>Funkcni!D14</f>
        <v>0</v>
      </c>
      <c r="H17" s="155">
        <f>Funkcni!E14</f>
        <v>0</v>
      </c>
      <c r="I17" s="155">
        <f>Funkcni!F14</f>
        <v>0</v>
      </c>
      <c r="J17" s="170">
        <f>Funkcni!G14</f>
        <v>0</v>
      </c>
      <c r="K17" s="2"/>
    </row>
    <row r="18" spans="1:10" ht="18" customHeight="1">
      <c r="A18" s="51"/>
      <c r="B18" s="102"/>
      <c r="C18" s="52">
        <v>211</v>
      </c>
      <c r="D18" s="74" t="s">
        <v>49</v>
      </c>
      <c r="E18" s="83">
        <f>Funkcni!B15</f>
        <v>0</v>
      </c>
      <c r="F18" s="83">
        <f>Funkcni!C15</f>
        <v>0</v>
      </c>
      <c r="G18" s="83">
        <f>Funkcni!D15</f>
        <v>0</v>
      </c>
      <c r="H18" s="83">
        <f>Funkcni!E15</f>
        <v>0</v>
      </c>
      <c r="I18" s="83">
        <f>Funkcni!F15</f>
        <v>0</v>
      </c>
      <c r="J18" s="167">
        <f>Funkcni!G15</f>
        <v>0</v>
      </c>
    </row>
    <row r="19" spans="1:10" ht="22.5" customHeight="1">
      <c r="A19" s="51"/>
      <c r="B19" s="102"/>
      <c r="C19" s="52">
        <v>212</v>
      </c>
      <c r="D19" s="74" t="s">
        <v>487</v>
      </c>
      <c r="E19" s="83">
        <f>Funkcni!B16</f>
        <v>0</v>
      </c>
      <c r="F19" s="83">
        <f>Funkcni!C16</f>
        <v>0</v>
      </c>
      <c r="G19" s="83">
        <f>Funkcni!D16</f>
        <v>0</v>
      </c>
      <c r="H19" s="83">
        <f>Funkcni!E16</f>
        <v>0</v>
      </c>
      <c r="I19" s="83">
        <f>Funkcni!F16</f>
        <v>0</v>
      </c>
      <c r="J19" s="142">
        <f>Funkcni!G16</f>
        <v>0</v>
      </c>
    </row>
    <row r="20" spans="1:10" ht="16.5" customHeight="1">
      <c r="A20" s="51"/>
      <c r="B20" s="102"/>
      <c r="C20" s="52">
        <v>213</v>
      </c>
      <c r="D20" s="74" t="s">
        <v>50</v>
      </c>
      <c r="E20" s="83">
        <f>Funkcni!B17</f>
        <v>0</v>
      </c>
      <c r="F20" s="83">
        <f>Funkcni!C17</f>
        <v>0</v>
      </c>
      <c r="G20" s="83">
        <f>Funkcni!D17</f>
        <v>0</v>
      </c>
      <c r="H20" s="83">
        <f>Funkcni!E17</f>
        <v>0</v>
      </c>
      <c r="I20" s="83">
        <f>Funkcni!F17</f>
        <v>0</v>
      </c>
      <c r="J20" s="142">
        <f>Funkcni!G17</f>
        <v>0</v>
      </c>
    </row>
    <row r="21" spans="1:10" ht="16.5" customHeight="1">
      <c r="A21" s="51"/>
      <c r="B21" s="102"/>
      <c r="C21" s="52">
        <v>214</v>
      </c>
      <c r="D21" s="74" t="s">
        <v>416</v>
      </c>
      <c r="E21" s="83">
        <f>Funkcni!B18</f>
        <v>0</v>
      </c>
      <c r="F21" s="83">
        <f>Funkcni!C18</f>
        <v>0</v>
      </c>
      <c r="G21" s="83">
        <f>Funkcni!D18</f>
        <v>0</v>
      </c>
      <c r="H21" s="83">
        <f>Funkcni!E18</f>
        <v>0</v>
      </c>
      <c r="I21" s="83">
        <f>Funkcni!F18</f>
        <v>0</v>
      </c>
      <c r="J21" s="142">
        <f>Funkcni!G18</f>
        <v>0</v>
      </c>
    </row>
    <row r="22" spans="1:10" ht="22.5" customHeight="1">
      <c r="A22" s="51"/>
      <c r="B22" s="102"/>
      <c r="C22" s="52">
        <v>216</v>
      </c>
      <c r="D22" s="74" t="s">
        <v>488</v>
      </c>
      <c r="E22" s="83">
        <f>Funkcni!B19</f>
        <v>0</v>
      </c>
      <c r="F22" s="83">
        <f>Funkcni!C19</f>
        <v>0</v>
      </c>
      <c r="G22" s="83">
        <f>Funkcni!D19</f>
        <v>0</v>
      </c>
      <c r="H22" s="83">
        <f>Funkcni!E19</f>
        <v>0</v>
      </c>
      <c r="I22" s="83">
        <f>Funkcni!F19</f>
        <v>0</v>
      </c>
      <c r="J22" s="142">
        <f>Funkcni!G19</f>
        <v>0</v>
      </c>
    </row>
    <row r="23" spans="1:10" ht="22.5" customHeight="1">
      <c r="A23" s="51"/>
      <c r="B23" s="102"/>
      <c r="C23" s="52">
        <v>218</v>
      </c>
      <c r="D23" s="74" t="s">
        <v>489</v>
      </c>
      <c r="E23" s="83">
        <f>Funkcni!B20</f>
        <v>0</v>
      </c>
      <c r="F23" s="83">
        <f>Funkcni!C20</f>
        <v>0</v>
      </c>
      <c r="G23" s="83">
        <f>Funkcni!D20</f>
        <v>0</v>
      </c>
      <c r="H23" s="83">
        <f>Funkcni!E20</f>
        <v>0</v>
      </c>
      <c r="I23" s="83">
        <f>Funkcni!F20</f>
        <v>0</v>
      </c>
      <c r="J23" s="142">
        <f>Funkcni!G20</f>
        <v>0</v>
      </c>
    </row>
    <row r="24" spans="1:10" ht="16.5" customHeight="1">
      <c r="A24" s="51"/>
      <c r="B24" s="102"/>
      <c r="C24" s="52">
        <v>219</v>
      </c>
      <c r="D24" s="74" t="s">
        <v>48</v>
      </c>
      <c r="E24" s="83">
        <f>Funkcni!B21</f>
        <v>0</v>
      </c>
      <c r="F24" s="83">
        <f>Funkcni!C21</f>
        <v>0</v>
      </c>
      <c r="G24" s="83">
        <f>Funkcni!D21</f>
        <v>0</v>
      </c>
      <c r="H24" s="83">
        <f>Funkcni!E21</f>
        <v>0</v>
      </c>
      <c r="I24" s="83">
        <f>Funkcni!F21</f>
        <v>0</v>
      </c>
      <c r="J24" s="142">
        <f>Funkcni!G21</f>
        <v>0</v>
      </c>
    </row>
    <row r="25" spans="1:11" s="28" customFormat="1" ht="18" customHeight="1">
      <c r="A25" s="57"/>
      <c r="B25" s="102">
        <v>21</v>
      </c>
      <c r="C25" s="54"/>
      <c r="D25" s="77" t="s">
        <v>51</v>
      </c>
      <c r="E25" s="150">
        <f>Funkcni!B22</f>
        <v>0</v>
      </c>
      <c r="F25" s="150">
        <f>Funkcni!C22</f>
        <v>0</v>
      </c>
      <c r="G25" s="150">
        <f>Funkcni!D22</f>
        <v>0</v>
      </c>
      <c r="H25" s="150">
        <f>Funkcni!E22</f>
        <v>0</v>
      </c>
      <c r="I25" s="150">
        <f>Funkcni!F22</f>
        <v>0</v>
      </c>
      <c r="J25" s="168">
        <f>Funkcni!G22</f>
        <v>0</v>
      </c>
      <c r="K25" s="2"/>
    </row>
    <row r="26" spans="1:10" ht="16.5" customHeight="1">
      <c r="A26" s="51"/>
      <c r="B26" s="102"/>
      <c r="C26" s="52">
        <v>221</v>
      </c>
      <c r="D26" s="74" t="s">
        <v>52</v>
      </c>
      <c r="E26" s="83">
        <f>Funkcni!B23</f>
        <v>0</v>
      </c>
      <c r="F26" s="83">
        <f>Funkcni!C23</f>
        <v>0</v>
      </c>
      <c r="G26" s="83">
        <f>Funkcni!D23</f>
        <v>0</v>
      </c>
      <c r="H26" s="83">
        <f>Funkcni!E23</f>
        <v>0</v>
      </c>
      <c r="I26" s="83">
        <f>Funkcni!F23</f>
        <v>0</v>
      </c>
      <c r="J26" s="142">
        <f>Funkcni!G23</f>
        <v>0</v>
      </c>
    </row>
    <row r="27" spans="1:10" ht="16.5" customHeight="1">
      <c r="A27" s="51"/>
      <c r="B27" s="102"/>
      <c r="C27" s="52">
        <v>222</v>
      </c>
      <c r="D27" s="74" t="s">
        <v>53</v>
      </c>
      <c r="E27" s="83">
        <f>Funkcni!B24</f>
        <v>0</v>
      </c>
      <c r="F27" s="83">
        <f>Funkcni!C24</f>
        <v>0</v>
      </c>
      <c r="G27" s="83">
        <f>Funkcni!D24</f>
        <v>0</v>
      </c>
      <c r="H27" s="83">
        <f>Funkcni!E24</f>
        <v>0</v>
      </c>
      <c r="I27" s="83">
        <f>Funkcni!F24</f>
        <v>0</v>
      </c>
      <c r="J27" s="142">
        <f>Funkcni!G24</f>
        <v>0</v>
      </c>
    </row>
    <row r="28" spans="1:10" ht="16.5" customHeight="1">
      <c r="A28" s="51"/>
      <c r="B28" s="102"/>
      <c r="C28" s="52">
        <v>223</v>
      </c>
      <c r="D28" s="74" t="s">
        <v>543</v>
      </c>
      <c r="E28" s="83">
        <f>Funkcni!B25</f>
        <v>0</v>
      </c>
      <c r="F28" s="83">
        <f>Funkcni!C25</f>
        <v>0</v>
      </c>
      <c r="G28" s="83">
        <f>Funkcni!D25</f>
        <v>0</v>
      </c>
      <c r="H28" s="83">
        <f>Funkcni!E25</f>
        <v>0</v>
      </c>
      <c r="I28" s="83">
        <f>Funkcni!F25</f>
        <v>0</v>
      </c>
      <c r="J28" s="142">
        <f>Funkcni!G25</f>
        <v>0</v>
      </c>
    </row>
    <row r="29" spans="1:10" ht="16.5" customHeight="1">
      <c r="A29" s="51"/>
      <c r="B29" s="102"/>
      <c r="C29" s="52">
        <v>224</v>
      </c>
      <c r="D29" s="74" t="s">
        <v>54</v>
      </c>
      <c r="E29" s="83">
        <f>Funkcni!B26</f>
        <v>0</v>
      </c>
      <c r="F29" s="83">
        <f>Funkcni!C26</f>
        <v>0</v>
      </c>
      <c r="G29" s="83">
        <f>Funkcni!D26</f>
        <v>0</v>
      </c>
      <c r="H29" s="83">
        <f>Funkcni!E26</f>
        <v>0</v>
      </c>
      <c r="I29" s="83">
        <f>Funkcni!F26</f>
        <v>0</v>
      </c>
      <c r="J29" s="142">
        <f>Funkcni!G26</f>
        <v>0</v>
      </c>
    </row>
    <row r="30" spans="1:10" ht="16.5" customHeight="1">
      <c r="A30" s="51"/>
      <c r="B30" s="102"/>
      <c r="C30" s="52">
        <v>225</v>
      </c>
      <c r="D30" s="74" t="s">
        <v>55</v>
      </c>
      <c r="E30" s="83">
        <f>Funkcni!B27</f>
        <v>0</v>
      </c>
      <c r="F30" s="83">
        <f>Funkcni!C27</f>
        <v>0</v>
      </c>
      <c r="G30" s="83">
        <f>Funkcni!D27</f>
        <v>0</v>
      </c>
      <c r="H30" s="83">
        <f>Funkcni!E27</f>
        <v>0</v>
      </c>
      <c r="I30" s="83">
        <f>Funkcni!F27</f>
        <v>0</v>
      </c>
      <c r="J30" s="142">
        <f>Funkcni!G27</f>
        <v>0</v>
      </c>
    </row>
    <row r="31" spans="1:10" ht="16.5" customHeight="1">
      <c r="A31" s="51"/>
      <c r="B31" s="102"/>
      <c r="C31" s="52">
        <v>226</v>
      </c>
      <c r="D31" s="74" t="s">
        <v>56</v>
      </c>
      <c r="E31" s="83">
        <f>Funkcni!B28</f>
        <v>0</v>
      </c>
      <c r="F31" s="83">
        <f>Funkcni!C28</f>
        <v>0</v>
      </c>
      <c r="G31" s="83">
        <f>Funkcni!D28</f>
        <v>0</v>
      </c>
      <c r="H31" s="83">
        <f>Funkcni!E28</f>
        <v>0</v>
      </c>
      <c r="I31" s="83">
        <f>Funkcni!F28</f>
        <v>0</v>
      </c>
      <c r="J31" s="142">
        <f>Funkcni!G28</f>
        <v>0</v>
      </c>
    </row>
    <row r="32" spans="1:10" ht="16.5" customHeight="1">
      <c r="A32" s="51"/>
      <c r="B32" s="102"/>
      <c r="C32" s="52">
        <v>227</v>
      </c>
      <c r="D32" s="74" t="s">
        <v>57</v>
      </c>
      <c r="E32" s="83">
        <f>Funkcni!B29</f>
        <v>0</v>
      </c>
      <c r="F32" s="83">
        <f>Funkcni!C29</f>
        <v>0</v>
      </c>
      <c r="G32" s="83">
        <f>Funkcni!D29</f>
        <v>0</v>
      </c>
      <c r="H32" s="83">
        <f>Funkcni!E29</f>
        <v>0</v>
      </c>
      <c r="I32" s="83">
        <f>Funkcni!F29</f>
        <v>0</v>
      </c>
      <c r="J32" s="142">
        <f>Funkcni!G29</f>
        <v>0</v>
      </c>
    </row>
    <row r="33" spans="1:10" ht="16.5" customHeight="1">
      <c r="A33" s="51"/>
      <c r="B33" s="102"/>
      <c r="C33" s="52">
        <v>228</v>
      </c>
      <c r="D33" s="74" t="s">
        <v>58</v>
      </c>
      <c r="E33" s="83">
        <f>Funkcni!B30</f>
        <v>0</v>
      </c>
      <c r="F33" s="83">
        <f>Funkcni!C30</f>
        <v>0</v>
      </c>
      <c r="G33" s="83">
        <f>Funkcni!D30</f>
        <v>0</v>
      </c>
      <c r="H33" s="83">
        <f>Funkcni!E30</f>
        <v>0</v>
      </c>
      <c r="I33" s="83">
        <f>Funkcni!F30</f>
        <v>0</v>
      </c>
      <c r="J33" s="142">
        <f>Funkcni!G30</f>
        <v>0</v>
      </c>
    </row>
    <row r="34" spans="1:10" ht="16.5" customHeight="1">
      <c r="A34" s="51"/>
      <c r="B34" s="102"/>
      <c r="C34" s="52">
        <v>229</v>
      </c>
      <c r="D34" s="74" t="s">
        <v>59</v>
      </c>
      <c r="E34" s="83">
        <f>Funkcni!B31</f>
        <v>0</v>
      </c>
      <c r="F34" s="83">
        <f>Funkcni!C31</f>
        <v>0</v>
      </c>
      <c r="G34" s="83">
        <f>Funkcni!D31</f>
        <v>0</v>
      </c>
      <c r="H34" s="83">
        <f>Funkcni!E31</f>
        <v>0</v>
      </c>
      <c r="I34" s="83">
        <f>Funkcni!F31</f>
        <v>0</v>
      </c>
      <c r="J34" s="142">
        <f>Funkcni!G31</f>
        <v>0</v>
      </c>
    </row>
    <row r="35" spans="1:11" s="28" customFormat="1" ht="18" customHeight="1">
      <c r="A35" s="57"/>
      <c r="B35" s="102">
        <v>22</v>
      </c>
      <c r="C35" s="54"/>
      <c r="D35" s="77" t="s">
        <v>60</v>
      </c>
      <c r="E35" s="150">
        <f>Funkcni!B32</f>
        <v>0</v>
      </c>
      <c r="F35" s="150">
        <f>Funkcni!C32</f>
        <v>0</v>
      </c>
      <c r="G35" s="150">
        <f>Funkcni!D32</f>
        <v>0</v>
      </c>
      <c r="H35" s="150">
        <f>Funkcni!E32</f>
        <v>0</v>
      </c>
      <c r="I35" s="150">
        <f>Funkcni!F32</f>
        <v>0</v>
      </c>
      <c r="J35" s="168">
        <f>Funkcni!G32</f>
        <v>0</v>
      </c>
      <c r="K35" s="2"/>
    </row>
    <row r="36" spans="1:10" ht="16.5" customHeight="1">
      <c r="A36" s="51"/>
      <c r="B36" s="102"/>
      <c r="C36" s="52">
        <v>231</v>
      </c>
      <c r="D36" s="74" t="s">
        <v>61</v>
      </c>
      <c r="E36" s="83">
        <f>Funkcni!B33</f>
        <v>0</v>
      </c>
      <c r="F36" s="83">
        <f>Funkcni!C33</f>
        <v>0</v>
      </c>
      <c r="G36" s="83">
        <f>Funkcni!D33</f>
        <v>0</v>
      </c>
      <c r="H36" s="83">
        <f>Funkcni!E33</f>
        <v>0</v>
      </c>
      <c r="I36" s="83">
        <f>Funkcni!F33</f>
        <v>0</v>
      </c>
      <c r="J36" s="142">
        <f>Funkcni!G33</f>
        <v>0</v>
      </c>
    </row>
    <row r="37" spans="1:10" ht="16.5" customHeight="1">
      <c r="A37" s="51"/>
      <c r="B37" s="102"/>
      <c r="C37" s="52">
        <v>232</v>
      </c>
      <c r="D37" s="74" t="s">
        <v>62</v>
      </c>
      <c r="E37" s="83">
        <f>Funkcni!B34</f>
        <v>0</v>
      </c>
      <c r="F37" s="83">
        <f>Funkcni!C34</f>
        <v>0</v>
      </c>
      <c r="G37" s="83">
        <f>Funkcni!D34</f>
        <v>0</v>
      </c>
      <c r="H37" s="83">
        <f>Funkcni!E34</f>
        <v>0</v>
      </c>
      <c r="I37" s="83">
        <f>Funkcni!F34</f>
        <v>0</v>
      </c>
      <c r="J37" s="142">
        <f>Funkcni!G34</f>
        <v>0</v>
      </c>
    </row>
    <row r="38" spans="1:10" ht="16.5" customHeight="1">
      <c r="A38" s="51"/>
      <c r="B38" s="102"/>
      <c r="C38" s="52">
        <v>233</v>
      </c>
      <c r="D38" s="74" t="s">
        <v>63</v>
      </c>
      <c r="E38" s="83">
        <f>Funkcni!B35</f>
        <v>0</v>
      </c>
      <c r="F38" s="83">
        <f>Funkcni!C35</f>
        <v>0</v>
      </c>
      <c r="G38" s="83">
        <f>Funkcni!D35</f>
        <v>0</v>
      </c>
      <c r="H38" s="83">
        <f>Funkcni!E35</f>
        <v>0</v>
      </c>
      <c r="I38" s="83">
        <f>Funkcni!F35</f>
        <v>0</v>
      </c>
      <c r="J38" s="142">
        <f>Funkcni!G35</f>
        <v>0</v>
      </c>
    </row>
    <row r="39" spans="1:10" ht="16.5" customHeight="1">
      <c r="A39" s="51"/>
      <c r="B39" s="102"/>
      <c r="C39" s="52">
        <v>234</v>
      </c>
      <c r="D39" s="74" t="s">
        <v>64</v>
      </c>
      <c r="E39" s="83">
        <f>Funkcni!B36</f>
        <v>0</v>
      </c>
      <c r="F39" s="83">
        <f>Funkcni!C36</f>
        <v>0</v>
      </c>
      <c r="G39" s="83">
        <f>Funkcni!D36</f>
        <v>0</v>
      </c>
      <c r="H39" s="83">
        <f>Funkcni!E36</f>
        <v>0</v>
      </c>
      <c r="I39" s="83">
        <f>Funkcni!F36</f>
        <v>0</v>
      </c>
      <c r="J39" s="142">
        <f>Funkcni!G36</f>
        <v>0</v>
      </c>
    </row>
    <row r="40" spans="1:10" ht="16.5" customHeight="1">
      <c r="A40" s="51"/>
      <c r="B40" s="102"/>
      <c r="C40" s="52">
        <v>236</v>
      </c>
      <c r="D40" s="74" t="s">
        <v>65</v>
      </c>
      <c r="E40" s="83">
        <f>Funkcni!B37</f>
        <v>0</v>
      </c>
      <c r="F40" s="83">
        <f>Funkcni!C37</f>
        <v>0</v>
      </c>
      <c r="G40" s="83">
        <f>Funkcni!D37</f>
        <v>0</v>
      </c>
      <c r="H40" s="83">
        <f>Funkcni!E37</f>
        <v>0</v>
      </c>
      <c r="I40" s="83">
        <f>Funkcni!F37</f>
        <v>0</v>
      </c>
      <c r="J40" s="142">
        <f>Funkcni!G37</f>
        <v>0</v>
      </c>
    </row>
    <row r="41" spans="1:10" ht="16.5" customHeight="1">
      <c r="A41" s="51"/>
      <c r="B41" s="102"/>
      <c r="C41" s="52">
        <v>238</v>
      </c>
      <c r="D41" s="74" t="s">
        <v>66</v>
      </c>
      <c r="E41" s="83">
        <f>Funkcni!B38</f>
        <v>0</v>
      </c>
      <c r="F41" s="83">
        <f>Funkcni!C38</f>
        <v>0</v>
      </c>
      <c r="G41" s="83">
        <f>Funkcni!D38</f>
        <v>0</v>
      </c>
      <c r="H41" s="83">
        <f>Funkcni!E38</f>
        <v>0</v>
      </c>
      <c r="I41" s="83">
        <f>Funkcni!F38</f>
        <v>0</v>
      </c>
      <c r="J41" s="142">
        <f>Funkcni!G38</f>
        <v>0</v>
      </c>
    </row>
    <row r="42" spans="1:10" ht="16.5" customHeight="1">
      <c r="A42" s="51"/>
      <c r="B42" s="102"/>
      <c r="C42" s="52">
        <v>239</v>
      </c>
      <c r="D42" s="74" t="s">
        <v>48</v>
      </c>
      <c r="E42" s="83">
        <f>Funkcni!B39</f>
        <v>0</v>
      </c>
      <c r="F42" s="83">
        <f>Funkcni!C39</f>
        <v>0</v>
      </c>
      <c r="G42" s="83">
        <f>Funkcni!D39</f>
        <v>0</v>
      </c>
      <c r="H42" s="83">
        <f>Funkcni!E39</f>
        <v>0</v>
      </c>
      <c r="I42" s="83">
        <f>Funkcni!F39</f>
        <v>0</v>
      </c>
      <c r="J42" s="142">
        <f>Funkcni!G39</f>
        <v>0</v>
      </c>
    </row>
    <row r="43" spans="1:11" s="28" customFormat="1" ht="18" customHeight="1">
      <c r="A43" s="57"/>
      <c r="B43" s="102">
        <v>23</v>
      </c>
      <c r="C43" s="54"/>
      <c r="D43" s="77" t="s">
        <v>67</v>
      </c>
      <c r="E43" s="150">
        <f>Funkcni!B40</f>
        <v>0</v>
      </c>
      <c r="F43" s="150">
        <f>Funkcni!C40</f>
        <v>0</v>
      </c>
      <c r="G43" s="150">
        <f>Funkcni!D40</f>
        <v>0</v>
      </c>
      <c r="H43" s="150">
        <f>Funkcni!E40</f>
        <v>0</v>
      </c>
      <c r="I43" s="150">
        <f>Funkcni!F40</f>
        <v>0</v>
      </c>
      <c r="J43" s="168">
        <f>Funkcni!G40</f>
        <v>0</v>
      </c>
      <c r="K43" s="2"/>
    </row>
    <row r="44" spans="1:10" ht="16.5" customHeight="1">
      <c r="A44" s="51"/>
      <c r="B44" s="102"/>
      <c r="C44" s="52">
        <v>241</v>
      </c>
      <c r="D44" s="74" t="s">
        <v>68</v>
      </c>
      <c r="E44" s="83">
        <f>Funkcni!B41</f>
        <v>0</v>
      </c>
      <c r="F44" s="83">
        <f>Funkcni!C41</f>
        <v>0</v>
      </c>
      <c r="G44" s="83">
        <f>Funkcni!D41</f>
        <v>0</v>
      </c>
      <c r="H44" s="83">
        <f>Funkcni!E41</f>
        <v>0</v>
      </c>
      <c r="I44" s="83">
        <f>Funkcni!F41</f>
        <v>0</v>
      </c>
      <c r="J44" s="142">
        <f>Funkcni!G41</f>
        <v>0</v>
      </c>
    </row>
    <row r="45" spans="1:10" ht="16.5" customHeight="1">
      <c r="A45" s="51"/>
      <c r="B45" s="102"/>
      <c r="C45" s="52">
        <v>246</v>
      </c>
      <c r="D45" s="74" t="s">
        <v>69</v>
      </c>
      <c r="E45" s="83">
        <f>Funkcni!B42</f>
        <v>0</v>
      </c>
      <c r="F45" s="83">
        <f>Funkcni!C42</f>
        <v>0</v>
      </c>
      <c r="G45" s="83">
        <f>Funkcni!D42</f>
        <v>0</v>
      </c>
      <c r="H45" s="83">
        <f>Funkcni!E42</f>
        <v>0</v>
      </c>
      <c r="I45" s="83">
        <f>Funkcni!F42</f>
        <v>0</v>
      </c>
      <c r="J45" s="142">
        <f>Funkcni!G42</f>
        <v>0</v>
      </c>
    </row>
    <row r="46" spans="1:10" ht="16.5" customHeight="1">
      <c r="A46" s="51"/>
      <c r="B46" s="102"/>
      <c r="C46" s="52">
        <v>248</v>
      </c>
      <c r="D46" s="74" t="s">
        <v>70</v>
      </c>
      <c r="E46" s="83">
        <f>Funkcni!B43</f>
        <v>0</v>
      </c>
      <c r="F46" s="83">
        <f>Funkcni!C43</f>
        <v>0</v>
      </c>
      <c r="G46" s="83">
        <f>Funkcni!D43</f>
        <v>0</v>
      </c>
      <c r="H46" s="83">
        <f>Funkcni!E43</f>
        <v>0</v>
      </c>
      <c r="I46" s="83">
        <f>Funkcni!F43</f>
        <v>0</v>
      </c>
      <c r="J46" s="142">
        <f>Funkcni!G43</f>
        <v>0</v>
      </c>
    </row>
    <row r="47" spans="1:10" ht="16.5" customHeight="1">
      <c r="A47" s="51"/>
      <c r="B47" s="102"/>
      <c r="C47" s="52">
        <v>249</v>
      </c>
      <c r="D47" s="74" t="s">
        <v>71</v>
      </c>
      <c r="E47" s="83">
        <f>Funkcni!B44</f>
        <v>0</v>
      </c>
      <c r="F47" s="83">
        <f>Funkcni!C44</f>
        <v>0</v>
      </c>
      <c r="G47" s="83">
        <f>Funkcni!D44</f>
        <v>0</v>
      </c>
      <c r="H47" s="83">
        <f>Funkcni!E44</f>
        <v>0</v>
      </c>
      <c r="I47" s="83">
        <f>Funkcni!F44</f>
        <v>0</v>
      </c>
      <c r="J47" s="142">
        <f>Funkcni!G44</f>
        <v>0</v>
      </c>
    </row>
    <row r="48" spans="1:11" s="28" customFormat="1" ht="18" customHeight="1">
      <c r="A48" s="57"/>
      <c r="B48" s="102">
        <v>24</v>
      </c>
      <c r="C48" s="54"/>
      <c r="D48" s="77" t="s">
        <v>72</v>
      </c>
      <c r="E48" s="150">
        <f>Funkcni!B45</f>
        <v>0</v>
      </c>
      <c r="F48" s="150">
        <f>Funkcni!C45</f>
        <v>0</v>
      </c>
      <c r="G48" s="150">
        <f>Funkcni!D45</f>
        <v>0</v>
      </c>
      <c r="H48" s="150">
        <f>Funkcni!E45</f>
        <v>0</v>
      </c>
      <c r="I48" s="150">
        <f>Funkcni!F45</f>
        <v>0</v>
      </c>
      <c r="J48" s="168">
        <f>Funkcni!G45</f>
        <v>0</v>
      </c>
      <c r="K48" s="2"/>
    </row>
    <row r="49" spans="1:10" ht="16.5" customHeight="1" hidden="1">
      <c r="A49" s="51"/>
      <c r="B49" s="102"/>
      <c r="C49" s="52"/>
      <c r="D49" s="88"/>
      <c r="E49" s="83">
        <f>Funkcni!B46</f>
        <v>0</v>
      </c>
      <c r="F49" s="83">
        <f>Funkcni!C46</f>
        <v>0</v>
      </c>
      <c r="G49" s="83">
        <f>Funkcni!D46</f>
        <v>0</v>
      </c>
      <c r="H49" s="83">
        <f>Funkcni!E46</f>
        <v>0</v>
      </c>
      <c r="I49" s="83">
        <f>Funkcni!F46</f>
        <v>0</v>
      </c>
      <c r="J49" s="142">
        <f>Funkcni!G46</f>
        <v>0</v>
      </c>
    </row>
    <row r="50" spans="1:10" ht="16.5" customHeight="1">
      <c r="A50" s="51"/>
      <c r="B50" s="102"/>
      <c r="C50" s="52">
        <v>251</v>
      </c>
      <c r="D50" s="74" t="s">
        <v>544</v>
      </c>
      <c r="E50" s="83">
        <f>Funkcni!B47</f>
        <v>0</v>
      </c>
      <c r="F50" s="83">
        <f>Funkcni!C47</f>
        <v>0</v>
      </c>
      <c r="G50" s="83">
        <f>Funkcni!D47</f>
        <v>0</v>
      </c>
      <c r="H50" s="83">
        <f>Funkcni!E47</f>
        <v>0</v>
      </c>
      <c r="I50" s="83">
        <f>Funkcni!F47</f>
        <v>0</v>
      </c>
      <c r="J50" s="142">
        <f>Funkcni!G47</f>
        <v>0</v>
      </c>
    </row>
    <row r="51" spans="1:10" ht="16.5" customHeight="1">
      <c r="A51" s="51"/>
      <c r="B51" s="102"/>
      <c r="C51" s="52">
        <v>252</v>
      </c>
      <c r="D51" s="74" t="s">
        <v>73</v>
      </c>
      <c r="E51" s="83">
        <f>Funkcni!B48</f>
        <v>0</v>
      </c>
      <c r="F51" s="83">
        <f>Funkcni!C48</f>
        <v>0</v>
      </c>
      <c r="G51" s="83">
        <f>Funkcni!D48</f>
        <v>0</v>
      </c>
      <c r="H51" s="83">
        <f>Funkcni!E48</f>
        <v>0</v>
      </c>
      <c r="I51" s="83">
        <f>Funkcni!F48</f>
        <v>0</v>
      </c>
      <c r="J51" s="142">
        <f>Funkcni!G48</f>
        <v>0</v>
      </c>
    </row>
    <row r="52" spans="1:10" ht="16.5" customHeight="1">
      <c r="A52" s="51"/>
      <c r="B52" s="102"/>
      <c r="C52" s="52">
        <v>253</v>
      </c>
      <c r="D52" s="74" t="s">
        <v>74</v>
      </c>
      <c r="E52" s="83">
        <f>Funkcni!B49</f>
        <v>0</v>
      </c>
      <c r="F52" s="83">
        <f>Funkcni!C49</f>
        <v>0</v>
      </c>
      <c r="G52" s="83">
        <f>Funkcni!D49</f>
        <v>0</v>
      </c>
      <c r="H52" s="83">
        <f>Funkcni!E49</f>
        <v>0</v>
      </c>
      <c r="I52" s="83">
        <f>Funkcni!F49</f>
        <v>0</v>
      </c>
      <c r="J52" s="142">
        <f>Funkcni!G49</f>
        <v>0</v>
      </c>
    </row>
    <row r="53" spans="1:10" ht="16.5" customHeight="1">
      <c r="A53" s="51"/>
      <c r="B53" s="102"/>
      <c r="C53" s="52">
        <v>254</v>
      </c>
      <c r="D53" s="74" t="s">
        <v>75</v>
      </c>
      <c r="E53" s="83">
        <f>Funkcni!B50</f>
        <v>0</v>
      </c>
      <c r="F53" s="83">
        <f>Funkcni!C50</f>
        <v>0</v>
      </c>
      <c r="G53" s="83">
        <f>Funkcni!D50</f>
        <v>0</v>
      </c>
      <c r="H53" s="83">
        <f>Funkcni!E50</f>
        <v>0</v>
      </c>
      <c r="I53" s="83">
        <f>Funkcni!F50</f>
        <v>0</v>
      </c>
      <c r="J53" s="142">
        <f>Funkcni!G50</f>
        <v>0</v>
      </c>
    </row>
    <row r="54" spans="1:10" ht="16.5" customHeight="1">
      <c r="A54" s="51"/>
      <c r="B54" s="102"/>
      <c r="C54" s="52">
        <v>256</v>
      </c>
      <c r="D54" s="74" t="s">
        <v>76</v>
      </c>
      <c r="E54" s="83">
        <f>Funkcni!B51</f>
        <v>1627668.27</v>
      </c>
      <c r="F54" s="83">
        <f>Funkcni!C51</f>
        <v>1598514</v>
      </c>
      <c r="G54" s="83">
        <f>Funkcni!D51</f>
        <v>1609449</v>
      </c>
      <c r="H54" s="83">
        <f>Funkcni!E51</f>
        <v>1526361.47352</v>
      </c>
      <c r="I54" s="83">
        <f>Funkcni!F51</f>
        <v>94.837517282</v>
      </c>
      <c r="J54" s="142">
        <f>Funkcni!G51</f>
        <v>93.775955559</v>
      </c>
    </row>
    <row r="55" spans="1:10" ht="22.5" customHeight="1">
      <c r="A55" s="51"/>
      <c r="B55" s="102"/>
      <c r="C55" s="52">
        <v>258</v>
      </c>
      <c r="D55" s="74" t="s">
        <v>608</v>
      </c>
      <c r="E55" s="83">
        <f>Funkcni!B52</f>
        <v>0</v>
      </c>
      <c r="F55" s="83">
        <f>Funkcni!C52</f>
        <v>0</v>
      </c>
      <c r="G55" s="83">
        <f>Funkcni!D52</f>
        <v>0</v>
      </c>
      <c r="H55" s="83">
        <f>Funkcni!E52</f>
        <v>0</v>
      </c>
      <c r="I55" s="83">
        <f>Funkcni!F52</f>
        <v>0</v>
      </c>
      <c r="J55" s="142">
        <f>Funkcni!G52</f>
        <v>0</v>
      </c>
    </row>
    <row r="56" spans="1:10" ht="16.5" customHeight="1">
      <c r="A56" s="51"/>
      <c r="B56" s="102"/>
      <c r="C56" s="52">
        <v>259</v>
      </c>
      <c r="D56" s="74" t="s">
        <v>77</v>
      </c>
      <c r="E56" s="83">
        <f>Funkcni!B53</f>
        <v>0</v>
      </c>
      <c r="F56" s="83">
        <f>Funkcni!C53</f>
        <v>0</v>
      </c>
      <c r="G56" s="83">
        <f>Funkcni!D53</f>
        <v>0</v>
      </c>
      <c r="H56" s="83">
        <f>Funkcni!E53</f>
        <v>0</v>
      </c>
      <c r="I56" s="83">
        <f>Funkcni!F53</f>
        <v>0</v>
      </c>
      <c r="J56" s="142">
        <f>Funkcni!G53</f>
        <v>0</v>
      </c>
    </row>
    <row r="57" spans="1:11" s="28" customFormat="1" ht="24">
      <c r="A57" s="53"/>
      <c r="B57" s="102">
        <v>25</v>
      </c>
      <c r="C57" s="54"/>
      <c r="D57" s="78" t="s">
        <v>78</v>
      </c>
      <c r="E57" s="152">
        <f>Funkcni!B54</f>
        <v>1627668.27</v>
      </c>
      <c r="F57" s="152">
        <f>Funkcni!C54</f>
        <v>1598514</v>
      </c>
      <c r="G57" s="152">
        <f>Funkcni!D54</f>
        <v>1609449</v>
      </c>
      <c r="H57" s="152">
        <f>Funkcni!E54</f>
        <v>1526361.47352</v>
      </c>
      <c r="I57" s="152">
        <f>Funkcni!F54</f>
        <v>94.837517282</v>
      </c>
      <c r="J57" s="169">
        <f>Funkcni!G54</f>
        <v>93.775955559</v>
      </c>
      <c r="K57" s="2"/>
    </row>
    <row r="58" spans="1:11" s="28" customFormat="1" ht="30" customHeight="1" thickBot="1">
      <c r="A58" s="104">
        <v>2</v>
      </c>
      <c r="B58" s="102"/>
      <c r="C58" s="54"/>
      <c r="D58" s="95" t="s">
        <v>492</v>
      </c>
      <c r="E58" s="171">
        <f>Funkcni!B55</f>
        <v>1627668.27</v>
      </c>
      <c r="F58" s="172">
        <f>Funkcni!C55</f>
        <v>1598514</v>
      </c>
      <c r="G58" s="172">
        <f>Funkcni!D55</f>
        <v>1609449</v>
      </c>
      <c r="H58" s="172">
        <f>Funkcni!E55</f>
        <v>1526361.47352</v>
      </c>
      <c r="I58" s="172">
        <f>Funkcni!F55</f>
        <v>94.837517282</v>
      </c>
      <c r="J58" s="173">
        <f>Funkcni!G55</f>
        <v>93.775955559</v>
      </c>
      <c r="K58" s="2"/>
    </row>
    <row r="59" spans="1:10" ht="18" customHeight="1">
      <c r="A59" s="55"/>
      <c r="B59" s="102"/>
      <c r="C59" s="52">
        <v>311</v>
      </c>
      <c r="D59" s="74" t="s">
        <v>79</v>
      </c>
      <c r="E59" s="83">
        <f>Funkcni!B56</f>
        <v>0</v>
      </c>
      <c r="F59" s="83">
        <f>Funkcni!C56</f>
        <v>0</v>
      </c>
      <c r="G59" s="83">
        <f>Funkcni!D56</f>
        <v>0</v>
      </c>
      <c r="H59" s="83">
        <f>Funkcni!E56</f>
        <v>0</v>
      </c>
      <c r="I59" s="83">
        <f>Funkcni!F56</f>
        <v>0</v>
      </c>
      <c r="J59" s="167">
        <f>Funkcni!G56</f>
        <v>0</v>
      </c>
    </row>
    <row r="60" spans="1:10" ht="16.5" customHeight="1">
      <c r="A60" s="55"/>
      <c r="B60" s="102"/>
      <c r="C60" s="52">
        <v>312</v>
      </c>
      <c r="D60" s="74" t="s">
        <v>590</v>
      </c>
      <c r="E60" s="83">
        <f>Funkcni!B57</f>
        <v>0</v>
      </c>
      <c r="F60" s="83">
        <f>Funkcni!C57</f>
        <v>0</v>
      </c>
      <c r="G60" s="83">
        <f>Funkcni!D57</f>
        <v>0</v>
      </c>
      <c r="H60" s="83">
        <f>Funkcni!E57</f>
        <v>0</v>
      </c>
      <c r="I60" s="83">
        <f>Funkcni!F57</f>
        <v>0</v>
      </c>
      <c r="J60" s="142">
        <f>Funkcni!G57</f>
        <v>0</v>
      </c>
    </row>
    <row r="61" spans="1:10" ht="16.5" customHeight="1">
      <c r="A61" s="55"/>
      <c r="B61" s="102"/>
      <c r="C61" s="52">
        <v>313</v>
      </c>
      <c r="D61" s="74" t="s">
        <v>80</v>
      </c>
      <c r="E61" s="83">
        <f>Funkcni!B58</f>
        <v>0</v>
      </c>
      <c r="F61" s="83">
        <f>Funkcni!C58</f>
        <v>0</v>
      </c>
      <c r="G61" s="83">
        <f>Funkcni!D58</f>
        <v>0</v>
      </c>
      <c r="H61" s="83">
        <f>Funkcni!E58</f>
        <v>0</v>
      </c>
      <c r="I61" s="83">
        <f>Funkcni!F58</f>
        <v>0</v>
      </c>
      <c r="J61" s="142">
        <f>Funkcni!G58</f>
        <v>0</v>
      </c>
    </row>
    <row r="62" spans="1:10" ht="22.5" customHeight="1">
      <c r="A62" s="55"/>
      <c r="B62" s="102"/>
      <c r="C62" s="52">
        <v>314</v>
      </c>
      <c r="D62" s="74" t="s">
        <v>609</v>
      </c>
      <c r="E62" s="83">
        <f>Funkcni!B59</f>
        <v>0</v>
      </c>
      <c r="F62" s="83">
        <f>Funkcni!C59</f>
        <v>0</v>
      </c>
      <c r="G62" s="83">
        <f>Funkcni!D59</f>
        <v>0</v>
      </c>
      <c r="H62" s="83">
        <f>Funkcni!E59</f>
        <v>0</v>
      </c>
      <c r="I62" s="83">
        <f>Funkcni!F59</f>
        <v>0</v>
      </c>
      <c r="J62" s="142">
        <f>Funkcni!G59</f>
        <v>0</v>
      </c>
    </row>
    <row r="63" spans="1:10" ht="16.5" customHeight="1">
      <c r="A63" s="55"/>
      <c r="B63" s="102"/>
      <c r="C63" s="52">
        <v>315</v>
      </c>
      <c r="D63" s="74" t="s">
        <v>453</v>
      </c>
      <c r="E63" s="83">
        <f>Funkcni!B60</f>
        <v>0</v>
      </c>
      <c r="F63" s="83">
        <f>Funkcni!C60</f>
        <v>0</v>
      </c>
      <c r="G63" s="83">
        <f>Funkcni!D60</f>
        <v>0</v>
      </c>
      <c r="H63" s="83">
        <f>Funkcni!E60</f>
        <v>0</v>
      </c>
      <c r="I63" s="83">
        <f>Funkcni!F60</f>
        <v>0</v>
      </c>
      <c r="J63" s="142">
        <f>Funkcni!G60</f>
        <v>0</v>
      </c>
    </row>
    <row r="64" spans="1:11" s="28" customFormat="1" ht="19.5" customHeight="1">
      <c r="A64" s="58"/>
      <c r="B64" s="103">
        <v>31</v>
      </c>
      <c r="C64" s="54"/>
      <c r="D64" s="77" t="s">
        <v>606</v>
      </c>
      <c r="E64" s="150">
        <f>Funkcni!B61</f>
        <v>0</v>
      </c>
      <c r="F64" s="150">
        <f>Funkcni!C61</f>
        <v>0</v>
      </c>
      <c r="G64" s="150">
        <f>Funkcni!D61</f>
        <v>0</v>
      </c>
      <c r="H64" s="150">
        <f>Funkcni!E61</f>
        <v>0</v>
      </c>
      <c r="I64" s="150">
        <f>Funkcni!F61</f>
        <v>0</v>
      </c>
      <c r="J64" s="168">
        <f>Funkcni!G61</f>
        <v>0</v>
      </c>
      <c r="K64" s="2"/>
    </row>
    <row r="65" spans="1:10" ht="16.5" customHeight="1">
      <c r="A65" s="55"/>
      <c r="B65" s="102"/>
      <c r="C65" s="52">
        <v>321</v>
      </c>
      <c r="D65" s="74" t="s">
        <v>81</v>
      </c>
      <c r="E65" s="83">
        <f>Funkcni!B62</f>
        <v>0</v>
      </c>
      <c r="F65" s="83">
        <f>Funkcni!C62</f>
        <v>0</v>
      </c>
      <c r="G65" s="83">
        <f>Funkcni!D62</f>
        <v>0</v>
      </c>
      <c r="H65" s="83">
        <f>Funkcni!E62</f>
        <v>0</v>
      </c>
      <c r="I65" s="83">
        <f>Funkcni!F62</f>
        <v>0</v>
      </c>
      <c r="J65" s="142">
        <f>Funkcni!G62</f>
        <v>0</v>
      </c>
    </row>
    <row r="66" spans="1:10" ht="16.5" customHeight="1">
      <c r="A66" s="55"/>
      <c r="B66" s="102"/>
      <c r="C66" s="59" t="s">
        <v>591</v>
      </c>
      <c r="D66" s="74" t="s">
        <v>490</v>
      </c>
      <c r="E66" s="83">
        <f>Funkcni!B63</f>
        <v>0</v>
      </c>
      <c r="F66" s="83">
        <f>Funkcni!C63</f>
        <v>0</v>
      </c>
      <c r="G66" s="83">
        <f>Funkcni!D63</f>
        <v>0</v>
      </c>
      <c r="H66" s="83">
        <f>Funkcni!E63</f>
        <v>0</v>
      </c>
      <c r="I66" s="83">
        <f>Funkcni!F63</f>
        <v>0</v>
      </c>
      <c r="J66" s="142">
        <f>Funkcni!G63</f>
        <v>0</v>
      </c>
    </row>
    <row r="67" spans="1:10" ht="16.5" customHeight="1">
      <c r="A67" s="55"/>
      <c r="B67" s="102"/>
      <c r="C67" s="52">
        <v>322</v>
      </c>
      <c r="D67" s="74" t="s">
        <v>505</v>
      </c>
      <c r="E67" s="83">
        <f>Funkcni!B64</f>
        <v>0</v>
      </c>
      <c r="F67" s="83">
        <f>Funkcni!C64</f>
        <v>0</v>
      </c>
      <c r="G67" s="83">
        <f>Funkcni!D64</f>
        <v>0</v>
      </c>
      <c r="H67" s="83">
        <f>Funkcni!E64</f>
        <v>0</v>
      </c>
      <c r="I67" s="83">
        <f>Funkcni!F64</f>
        <v>0</v>
      </c>
      <c r="J67" s="142">
        <f>Funkcni!G64</f>
        <v>0</v>
      </c>
    </row>
    <row r="68" spans="1:10" ht="16.5" customHeight="1">
      <c r="A68" s="55"/>
      <c r="B68" s="102"/>
      <c r="C68" s="52">
        <v>323</v>
      </c>
      <c r="D68" s="74" t="s">
        <v>82</v>
      </c>
      <c r="E68" s="83">
        <f>Funkcni!B65</f>
        <v>0</v>
      </c>
      <c r="F68" s="83">
        <f>Funkcni!C65</f>
        <v>0</v>
      </c>
      <c r="G68" s="83">
        <f>Funkcni!D65</f>
        <v>0</v>
      </c>
      <c r="H68" s="83">
        <f>Funkcni!E65</f>
        <v>0</v>
      </c>
      <c r="I68" s="83">
        <f>Funkcni!F65</f>
        <v>0</v>
      </c>
      <c r="J68" s="142">
        <f>Funkcni!G65</f>
        <v>0</v>
      </c>
    </row>
    <row r="69" spans="1:10" ht="16.5" customHeight="1">
      <c r="A69" s="55"/>
      <c r="B69" s="102"/>
      <c r="C69" s="52">
        <v>326</v>
      </c>
      <c r="D69" s="74" t="s">
        <v>83</v>
      </c>
      <c r="E69" s="83">
        <f>Funkcni!B66</f>
        <v>0</v>
      </c>
      <c r="F69" s="83">
        <f>Funkcni!C66</f>
        <v>0</v>
      </c>
      <c r="G69" s="83">
        <f>Funkcni!D66</f>
        <v>0</v>
      </c>
      <c r="H69" s="83">
        <f>Funkcni!E66</f>
        <v>0</v>
      </c>
      <c r="I69" s="83">
        <f>Funkcni!F66</f>
        <v>0</v>
      </c>
      <c r="J69" s="142">
        <f>Funkcni!G66</f>
        <v>0</v>
      </c>
    </row>
    <row r="70" spans="1:10" ht="16.5" customHeight="1">
      <c r="A70" s="55"/>
      <c r="B70" s="102"/>
      <c r="C70" s="52">
        <v>328</v>
      </c>
      <c r="D70" s="74" t="s">
        <v>84</v>
      </c>
      <c r="E70" s="83">
        <f>Funkcni!B67</f>
        <v>0</v>
      </c>
      <c r="F70" s="83">
        <f>Funkcni!C67</f>
        <v>0</v>
      </c>
      <c r="G70" s="83">
        <f>Funkcni!D67</f>
        <v>0</v>
      </c>
      <c r="H70" s="83">
        <f>Funkcni!E67</f>
        <v>0</v>
      </c>
      <c r="I70" s="83">
        <f>Funkcni!F67</f>
        <v>0</v>
      </c>
      <c r="J70" s="142">
        <f>Funkcni!G67</f>
        <v>0</v>
      </c>
    </row>
    <row r="71" spans="1:10" ht="16.5" customHeight="1">
      <c r="A71" s="55"/>
      <c r="B71" s="102"/>
      <c r="C71" s="52">
        <v>329</v>
      </c>
      <c r="D71" s="74" t="s">
        <v>48</v>
      </c>
      <c r="E71" s="83">
        <f>Funkcni!B68</f>
        <v>0</v>
      </c>
      <c r="F71" s="83">
        <f>Funkcni!C68</f>
        <v>0</v>
      </c>
      <c r="G71" s="83">
        <f>Funkcni!D68</f>
        <v>0</v>
      </c>
      <c r="H71" s="83">
        <f>Funkcni!E68</f>
        <v>0</v>
      </c>
      <c r="I71" s="83">
        <f>Funkcni!F68</f>
        <v>0</v>
      </c>
      <c r="J71" s="142">
        <f>Funkcni!G68</f>
        <v>0</v>
      </c>
    </row>
    <row r="72" spans="1:11" s="28" customFormat="1" ht="12.75">
      <c r="A72" s="53"/>
      <c r="B72" s="102">
        <v>32</v>
      </c>
      <c r="C72" s="54"/>
      <c r="D72" s="77" t="s">
        <v>598</v>
      </c>
      <c r="E72" s="150">
        <f>Funkcni!B69</f>
        <v>0</v>
      </c>
      <c r="F72" s="150">
        <f>Funkcni!C69</f>
        <v>0</v>
      </c>
      <c r="G72" s="150">
        <f>Funkcni!D69</f>
        <v>0</v>
      </c>
      <c r="H72" s="150">
        <f>Funkcni!E69</f>
        <v>0</v>
      </c>
      <c r="I72" s="150">
        <f>Funkcni!F69</f>
        <v>0</v>
      </c>
      <c r="J72" s="168">
        <f>Funkcni!G69</f>
        <v>0</v>
      </c>
      <c r="K72" s="2"/>
    </row>
    <row r="73" spans="1:11" s="28" customFormat="1" ht="18" customHeight="1">
      <c r="A73" s="53"/>
      <c r="B73" s="105" t="s">
        <v>85</v>
      </c>
      <c r="C73" s="54"/>
      <c r="D73" s="77" t="s">
        <v>599</v>
      </c>
      <c r="E73" s="150">
        <f>Funkcni!B70</f>
        <v>0</v>
      </c>
      <c r="F73" s="150">
        <f>Funkcni!C70</f>
        <v>0</v>
      </c>
      <c r="G73" s="150">
        <f>Funkcni!D70</f>
        <v>0</v>
      </c>
      <c r="H73" s="150">
        <f>Funkcni!E70</f>
        <v>0</v>
      </c>
      <c r="I73" s="150">
        <f>Funkcni!F70</f>
        <v>0</v>
      </c>
      <c r="J73" s="168">
        <f>Funkcni!G70</f>
        <v>0</v>
      </c>
      <c r="K73" s="2"/>
    </row>
    <row r="74" spans="1:11" s="28" customFormat="1" ht="11.25" customHeight="1" hidden="1">
      <c r="A74" s="53"/>
      <c r="B74" s="103"/>
      <c r="C74" s="54"/>
      <c r="D74" s="30"/>
      <c r="E74" s="83">
        <f>Funkcni!B71</f>
        <v>0</v>
      </c>
      <c r="F74" s="83">
        <f>Funkcni!C71</f>
        <v>0</v>
      </c>
      <c r="G74" s="83">
        <f>Funkcni!D71</f>
        <v>0</v>
      </c>
      <c r="H74" s="83">
        <f>Funkcni!E71</f>
        <v>0</v>
      </c>
      <c r="I74" s="83">
        <f>Funkcni!F71</f>
        <v>0</v>
      </c>
      <c r="J74" s="142">
        <f>Funkcni!G71</f>
        <v>0</v>
      </c>
      <c r="K74" s="2"/>
    </row>
    <row r="75" spans="1:10" ht="16.5" customHeight="1">
      <c r="A75" s="55"/>
      <c r="B75" s="102"/>
      <c r="C75" s="52">
        <v>331</v>
      </c>
      <c r="D75" s="74" t="s">
        <v>86</v>
      </c>
      <c r="E75" s="83">
        <f>Funkcni!B72</f>
        <v>0</v>
      </c>
      <c r="F75" s="83">
        <f>Funkcni!C72</f>
        <v>0</v>
      </c>
      <c r="G75" s="83">
        <f>Funkcni!D72</f>
        <v>0</v>
      </c>
      <c r="H75" s="83">
        <f>Funkcni!E72</f>
        <v>0</v>
      </c>
      <c r="I75" s="83">
        <f>Funkcni!F72</f>
        <v>0</v>
      </c>
      <c r="J75" s="142">
        <f>Funkcni!G72</f>
        <v>0</v>
      </c>
    </row>
    <row r="76" spans="1:10" ht="22.5" customHeight="1">
      <c r="A76" s="51"/>
      <c r="B76" s="102"/>
      <c r="C76" s="52">
        <v>332</v>
      </c>
      <c r="D76" s="74" t="s">
        <v>610</v>
      </c>
      <c r="E76" s="83">
        <f>Funkcni!B73</f>
        <v>0</v>
      </c>
      <c r="F76" s="83">
        <f>Funkcni!C73</f>
        <v>0</v>
      </c>
      <c r="G76" s="83">
        <f>Funkcni!D73</f>
        <v>0</v>
      </c>
      <c r="H76" s="83">
        <f>Funkcni!E73</f>
        <v>0</v>
      </c>
      <c r="I76" s="83">
        <f>Funkcni!F73</f>
        <v>0</v>
      </c>
      <c r="J76" s="142">
        <f>Funkcni!G73</f>
        <v>0</v>
      </c>
    </row>
    <row r="77" spans="1:10" ht="16.5" customHeight="1">
      <c r="A77" s="55"/>
      <c r="B77" s="102"/>
      <c r="C77" s="52">
        <v>333</v>
      </c>
      <c r="D77" s="74" t="s">
        <v>506</v>
      </c>
      <c r="E77" s="83">
        <f>Funkcni!B74</f>
        <v>0</v>
      </c>
      <c r="F77" s="83">
        <f>Funkcni!C74</f>
        <v>0</v>
      </c>
      <c r="G77" s="83">
        <f>Funkcni!D74</f>
        <v>0</v>
      </c>
      <c r="H77" s="83">
        <f>Funkcni!E74</f>
        <v>0</v>
      </c>
      <c r="I77" s="83">
        <f>Funkcni!F74</f>
        <v>0</v>
      </c>
      <c r="J77" s="142">
        <f>Funkcni!G74</f>
        <v>0</v>
      </c>
    </row>
    <row r="78" spans="1:10" ht="16.5" customHeight="1">
      <c r="A78" s="55"/>
      <c r="B78" s="102"/>
      <c r="C78" s="52">
        <v>334</v>
      </c>
      <c r="D78" s="74" t="s">
        <v>87</v>
      </c>
      <c r="E78" s="83">
        <f>Funkcni!B75</f>
        <v>0</v>
      </c>
      <c r="F78" s="83">
        <f>Funkcni!C75</f>
        <v>0</v>
      </c>
      <c r="G78" s="83">
        <f>Funkcni!D75</f>
        <v>0</v>
      </c>
      <c r="H78" s="83">
        <f>Funkcni!E75</f>
        <v>0</v>
      </c>
      <c r="I78" s="83">
        <f>Funkcni!F75</f>
        <v>0</v>
      </c>
      <c r="J78" s="142">
        <f>Funkcni!G75</f>
        <v>0</v>
      </c>
    </row>
    <row r="79" spans="1:10" ht="16.5" customHeight="1">
      <c r="A79" s="55"/>
      <c r="B79" s="102"/>
      <c r="C79" s="52">
        <v>336</v>
      </c>
      <c r="D79" s="74" t="s">
        <v>88</v>
      </c>
      <c r="E79" s="83">
        <f>Funkcni!B76</f>
        <v>0</v>
      </c>
      <c r="F79" s="83">
        <f>Funkcni!C76</f>
        <v>0</v>
      </c>
      <c r="G79" s="83">
        <f>Funkcni!D76</f>
        <v>0</v>
      </c>
      <c r="H79" s="83">
        <f>Funkcni!E76</f>
        <v>0</v>
      </c>
      <c r="I79" s="83">
        <f>Funkcni!F76</f>
        <v>0</v>
      </c>
      <c r="J79" s="142">
        <f>Funkcni!G76</f>
        <v>0</v>
      </c>
    </row>
    <row r="80" spans="1:10" ht="22.5" customHeight="1">
      <c r="A80" s="51"/>
      <c r="B80" s="102"/>
      <c r="C80" s="52">
        <v>338</v>
      </c>
      <c r="D80" s="74" t="s">
        <v>491</v>
      </c>
      <c r="E80" s="83">
        <f>Funkcni!B77</f>
        <v>0</v>
      </c>
      <c r="F80" s="83">
        <f>Funkcni!C77</f>
        <v>0</v>
      </c>
      <c r="G80" s="83">
        <f>Funkcni!D77</f>
        <v>0</v>
      </c>
      <c r="H80" s="83">
        <f>Funkcni!E77</f>
        <v>0</v>
      </c>
      <c r="I80" s="83">
        <f>Funkcni!F77</f>
        <v>0</v>
      </c>
      <c r="J80" s="142">
        <f>Funkcni!G77</f>
        <v>0</v>
      </c>
    </row>
    <row r="81" spans="1:10" ht="22.5" customHeight="1">
      <c r="A81" s="51"/>
      <c r="B81" s="102"/>
      <c r="C81" s="52">
        <v>339</v>
      </c>
      <c r="D81" s="74" t="s">
        <v>611</v>
      </c>
      <c r="E81" s="83">
        <f>Funkcni!B78</f>
        <v>0</v>
      </c>
      <c r="F81" s="83">
        <f>Funkcni!C78</f>
        <v>0</v>
      </c>
      <c r="G81" s="83">
        <f>Funkcni!D78</f>
        <v>0</v>
      </c>
      <c r="H81" s="83">
        <f>Funkcni!E78</f>
        <v>0</v>
      </c>
      <c r="I81" s="83">
        <f>Funkcni!F78</f>
        <v>0</v>
      </c>
      <c r="J81" s="142">
        <f>Funkcni!G78</f>
        <v>0</v>
      </c>
    </row>
    <row r="82" spans="1:11" s="28" customFormat="1" ht="19.5" customHeight="1">
      <c r="A82" s="53"/>
      <c r="B82" s="102">
        <v>33</v>
      </c>
      <c r="C82" s="54"/>
      <c r="D82" s="77" t="s">
        <v>89</v>
      </c>
      <c r="E82" s="150">
        <f>Funkcni!B79</f>
        <v>0</v>
      </c>
      <c r="F82" s="150">
        <f>Funkcni!C79</f>
        <v>0</v>
      </c>
      <c r="G82" s="150">
        <f>Funkcni!D79</f>
        <v>0</v>
      </c>
      <c r="H82" s="150">
        <f>Funkcni!E79</f>
        <v>0</v>
      </c>
      <c r="I82" s="150">
        <f>Funkcni!F79</f>
        <v>0</v>
      </c>
      <c r="J82" s="168">
        <f>Funkcni!G79</f>
        <v>0</v>
      </c>
      <c r="K82" s="2"/>
    </row>
    <row r="83" spans="1:10" ht="16.5" customHeight="1">
      <c r="A83" s="55"/>
      <c r="B83" s="102"/>
      <c r="C83" s="52">
        <v>341</v>
      </c>
      <c r="D83" s="74" t="s">
        <v>90</v>
      </c>
      <c r="E83" s="83">
        <f>Funkcni!B80</f>
        <v>0</v>
      </c>
      <c r="F83" s="83">
        <f>Funkcni!C80</f>
        <v>0</v>
      </c>
      <c r="G83" s="83">
        <f>Funkcni!D80</f>
        <v>0</v>
      </c>
      <c r="H83" s="83">
        <f>Funkcni!E80</f>
        <v>0</v>
      </c>
      <c r="I83" s="83">
        <f>Funkcni!F80</f>
        <v>0</v>
      </c>
      <c r="J83" s="142">
        <f>Funkcni!G80</f>
        <v>0</v>
      </c>
    </row>
    <row r="84" spans="1:10" ht="16.5" customHeight="1">
      <c r="A84" s="55"/>
      <c r="B84" s="102"/>
      <c r="C84" s="52">
        <v>342</v>
      </c>
      <c r="D84" s="74" t="s">
        <v>91</v>
      </c>
      <c r="E84" s="83">
        <f>Funkcni!B81</f>
        <v>0</v>
      </c>
      <c r="F84" s="83">
        <f>Funkcni!C81</f>
        <v>0</v>
      </c>
      <c r="G84" s="83">
        <f>Funkcni!D81</f>
        <v>0</v>
      </c>
      <c r="H84" s="83">
        <f>Funkcni!E81</f>
        <v>0</v>
      </c>
      <c r="I84" s="83">
        <f>Funkcni!F81</f>
        <v>0</v>
      </c>
      <c r="J84" s="142">
        <f>Funkcni!G81</f>
        <v>0</v>
      </c>
    </row>
    <row r="85" spans="1:10" ht="22.5" customHeight="1">
      <c r="A85" s="55"/>
      <c r="B85" s="102"/>
      <c r="C85" s="52">
        <v>348</v>
      </c>
      <c r="D85" s="74" t="s">
        <v>493</v>
      </c>
      <c r="E85" s="83">
        <f>Funkcni!B82</f>
        <v>0</v>
      </c>
      <c r="F85" s="83">
        <f>Funkcni!C82</f>
        <v>0</v>
      </c>
      <c r="G85" s="83">
        <f>Funkcni!D82</f>
        <v>0</v>
      </c>
      <c r="H85" s="83">
        <f>Funkcni!E82</f>
        <v>0</v>
      </c>
      <c r="I85" s="83">
        <f>Funkcni!F82</f>
        <v>0</v>
      </c>
      <c r="J85" s="142">
        <f>Funkcni!G82</f>
        <v>0</v>
      </c>
    </row>
    <row r="86" spans="1:11" s="28" customFormat="1" ht="19.5" customHeight="1">
      <c r="A86" s="53"/>
      <c r="B86" s="102">
        <v>34</v>
      </c>
      <c r="C86" s="54"/>
      <c r="D86" s="77" t="s">
        <v>92</v>
      </c>
      <c r="E86" s="150">
        <f>Funkcni!B83</f>
        <v>0</v>
      </c>
      <c r="F86" s="150">
        <f>Funkcni!C83</f>
        <v>0</v>
      </c>
      <c r="G86" s="150">
        <f>Funkcni!D83</f>
        <v>0</v>
      </c>
      <c r="H86" s="150">
        <f>Funkcni!E83</f>
        <v>0</v>
      </c>
      <c r="I86" s="150">
        <f>Funkcni!F83</f>
        <v>0</v>
      </c>
      <c r="J86" s="168">
        <f>Funkcni!G83</f>
        <v>0</v>
      </c>
      <c r="K86" s="2"/>
    </row>
    <row r="87" spans="1:10" ht="16.5" customHeight="1">
      <c r="A87" s="55"/>
      <c r="B87" s="102"/>
      <c r="C87" s="52">
        <v>351</v>
      </c>
      <c r="D87" s="74" t="s">
        <v>93</v>
      </c>
      <c r="E87" s="83">
        <f>Funkcni!B84</f>
        <v>0</v>
      </c>
      <c r="F87" s="83">
        <f>Funkcni!C84</f>
        <v>0</v>
      </c>
      <c r="G87" s="83">
        <f>Funkcni!D84</f>
        <v>0</v>
      </c>
      <c r="H87" s="83">
        <f>Funkcni!E84</f>
        <v>0</v>
      </c>
      <c r="I87" s="83">
        <f>Funkcni!F84</f>
        <v>0</v>
      </c>
      <c r="J87" s="142">
        <f>Funkcni!G84</f>
        <v>0</v>
      </c>
    </row>
    <row r="88" spans="1:10" ht="16.5" customHeight="1">
      <c r="A88" s="55"/>
      <c r="B88" s="102"/>
      <c r="C88" s="52">
        <v>352</v>
      </c>
      <c r="D88" s="74" t="s">
        <v>94</v>
      </c>
      <c r="E88" s="83">
        <f>Funkcni!B85</f>
        <v>0</v>
      </c>
      <c r="F88" s="83">
        <f>Funkcni!C85</f>
        <v>0</v>
      </c>
      <c r="G88" s="83">
        <f>Funkcni!D85</f>
        <v>0</v>
      </c>
      <c r="H88" s="83">
        <f>Funkcni!E85</f>
        <v>0</v>
      </c>
      <c r="I88" s="83">
        <f>Funkcni!F85</f>
        <v>0</v>
      </c>
      <c r="J88" s="142">
        <f>Funkcni!G85</f>
        <v>0</v>
      </c>
    </row>
    <row r="89" spans="1:10" ht="16.5" customHeight="1">
      <c r="A89" s="55"/>
      <c r="B89" s="102"/>
      <c r="C89" s="52">
        <v>353</v>
      </c>
      <c r="D89" s="74" t="s">
        <v>324</v>
      </c>
      <c r="E89" s="83">
        <f>Funkcni!B86</f>
        <v>0</v>
      </c>
      <c r="F89" s="83">
        <f>Funkcni!C86</f>
        <v>0</v>
      </c>
      <c r="G89" s="83">
        <f>Funkcni!D86</f>
        <v>0</v>
      </c>
      <c r="H89" s="83">
        <f>Funkcni!E86</f>
        <v>0</v>
      </c>
      <c r="I89" s="83">
        <f>Funkcni!F86</f>
        <v>0</v>
      </c>
      <c r="J89" s="142">
        <f>Funkcni!G86</f>
        <v>0</v>
      </c>
    </row>
    <row r="90" spans="1:10" ht="16.5" customHeight="1">
      <c r="A90" s="55"/>
      <c r="B90" s="102"/>
      <c r="C90" s="52">
        <v>354</v>
      </c>
      <c r="D90" s="74" t="s">
        <v>325</v>
      </c>
      <c r="E90" s="83">
        <f>Funkcni!B87</f>
        <v>0</v>
      </c>
      <c r="F90" s="83">
        <f>Funkcni!C87</f>
        <v>0</v>
      </c>
      <c r="G90" s="83">
        <f>Funkcni!D87</f>
        <v>0</v>
      </c>
      <c r="H90" s="83">
        <f>Funkcni!E87</f>
        <v>0</v>
      </c>
      <c r="I90" s="83">
        <f>Funkcni!F87</f>
        <v>0</v>
      </c>
      <c r="J90" s="142">
        <f>Funkcni!G87</f>
        <v>0</v>
      </c>
    </row>
    <row r="91" spans="1:10" ht="16.5" customHeight="1">
      <c r="A91" s="55"/>
      <c r="B91" s="102"/>
      <c r="C91" s="52">
        <v>356</v>
      </c>
      <c r="D91" s="74" t="s">
        <v>326</v>
      </c>
      <c r="E91" s="83">
        <f>Funkcni!B88</f>
        <v>0</v>
      </c>
      <c r="F91" s="83">
        <f>Funkcni!C88</f>
        <v>0</v>
      </c>
      <c r="G91" s="83">
        <f>Funkcni!D88</f>
        <v>0</v>
      </c>
      <c r="H91" s="83">
        <f>Funkcni!E88</f>
        <v>0</v>
      </c>
      <c r="I91" s="83">
        <f>Funkcni!F88</f>
        <v>0</v>
      </c>
      <c r="J91" s="142">
        <f>Funkcni!G88</f>
        <v>0</v>
      </c>
    </row>
    <row r="92" spans="1:10" ht="16.5" customHeight="1">
      <c r="A92" s="55"/>
      <c r="B92" s="102"/>
      <c r="C92" s="52">
        <v>358</v>
      </c>
      <c r="D92" s="74" t="s">
        <v>327</v>
      </c>
      <c r="E92" s="83">
        <f>Funkcni!B89</f>
        <v>0</v>
      </c>
      <c r="F92" s="83">
        <f>Funkcni!C89</f>
        <v>0</v>
      </c>
      <c r="G92" s="83">
        <f>Funkcni!D89</f>
        <v>0</v>
      </c>
      <c r="H92" s="83">
        <f>Funkcni!E89</f>
        <v>0</v>
      </c>
      <c r="I92" s="83">
        <f>Funkcni!F89</f>
        <v>0</v>
      </c>
      <c r="J92" s="142">
        <f>Funkcni!G89</f>
        <v>0</v>
      </c>
    </row>
    <row r="93" spans="1:10" ht="16.5" customHeight="1">
      <c r="A93" s="55"/>
      <c r="B93" s="102"/>
      <c r="C93" s="52">
        <v>359</v>
      </c>
      <c r="D93" s="74" t="s">
        <v>328</v>
      </c>
      <c r="E93" s="83">
        <f>Funkcni!B90</f>
        <v>0</v>
      </c>
      <c r="F93" s="83">
        <f>Funkcni!C90</f>
        <v>0</v>
      </c>
      <c r="G93" s="83">
        <f>Funkcni!D90</f>
        <v>0</v>
      </c>
      <c r="H93" s="83">
        <f>Funkcni!E90</f>
        <v>0</v>
      </c>
      <c r="I93" s="83">
        <f>Funkcni!F90</f>
        <v>0</v>
      </c>
      <c r="J93" s="142">
        <f>Funkcni!G90</f>
        <v>0</v>
      </c>
    </row>
    <row r="94" spans="1:11" s="28" customFormat="1" ht="19.5" customHeight="1">
      <c r="A94" s="53"/>
      <c r="B94" s="102">
        <v>35</v>
      </c>
      <c r="C94" s="54"/>
      <c r="D94" s="77" t="s">
        <v>329</v>
      </c>
      <c r="E94" s="150">
        <f>Funkcni!B91</f>
        <v>0</v>
      </c>
      <c r="F94" s="150">
        <f>Funkcni!C91</f>
        <v>0</v>
      </c>
      <c r="G94" s="150">
        <f>Funkcni!D91</f>
        <v>0</v>
      </c>
      <c r="H94" s="150">
        <f>Funkcni!E91</f>
        <v>0</v>
      </c>
      <c r="I94" s="150">
        <f>Funkcni!F91</f>
        <v>0</v>
      </c>
      <c r="J94" s="168">
        <f>Funkcni!G91</f>
        <v>0</v>
      </c>
      <c r="K94" s="2"/>
    </row>
    <row r="95" spans="1:10" ht="16.5" customHeight="1">
      <c r="A95" s="55"/>
      <c r="B95" s="102"/>
      <c r="C95" s="52">
        <v>361</v>
      </c>
      <c r="D95" s="74" t="s">
        <v>417</v>
      </c>
      <c r="E95" s="83">
        <f>Funkcni!B92</f>
        <v>616.6</v>
      </c>
      <c r="F95" s="83">
        <f>Funkcni!C92</f>
        <v>1850</v>
      </c>
      <c r="G95" s="83">
        <f>Funkcni!D92</f>
        <v>3183</v>
      </c>
      <c r="H95" s="83">
        <f>Funkcni!E92</f>
        <v>2095.1485</v>
      </c>
      <c r="I95" s="83">
        <f>Funkcni!F92</f>
        <v>65.823075715</v>
      </c>
      <c r="J95" s="142">
        <f>Funkcni!G92</f>
        <v>339.790544924</v>
      </c>
    </row>
    <row r="96" spans="1:10" ht="16.5" customHeight="1">
      <c r="A96" s="55"/>
      <c r="B96" s="102"/>
      <c r="C96" s="52">
        <v>363</v>
      </c>
      <c r="D96" s="74" t="s">
        <v>330</v>
      </c>
      <c r="E96" s="83">
        <f>Funkcni!B93</f>
        <v>0</v>
      </c>
      <c r="F96" s="83">
        <f>Funkcni!C93</f>
        <v>0</v>
      </c>
      <c r="G96" s="83">
        <f>Funkcni!D93</f>
        <v>0</v>
      </c>
      <c r="H96" s="83">
        <f>Funkcni!E93</f>
        <v>0</v>
      </c>
      <c r="I96" s="83">
        <f>Funkcni!F93</f>
        <v>0</v>
      </c>
      <c r="J96" s="142">
        <f>Funkcni!G93</f>
        <v>0</v>
      </c>
    </row>
    <row r="97" spans="1:10" ht="22.5" customHeight="1">
      <c r="A97" s="55"/>
      <c r="B97" s="102"/>
      <c r="C97" s="52">
        <v>366</v>
      </c>
      <c r="D97" s="74" t="s">
        <v>494</v>
      </c>
      <c r="E97" s="83">
        <f>Funkcni!B94</f>
        <v>0</v>
      </c>
      <c r="F97" s="83">
        <f>Funkcni!C94</f>
        <v>0</v>
      </c>
      <c r="G97" s="83">
        <f>Funkcni!D94</f>
        <v>0</v>
      </c>
      <c r="H97" s="83">
        <f>Funkcni!E94</f>
        <v>0</v>
      </c>
      <c r="I97" s="83">
        <f>Funkcni!F94</f>
        <v>0</v>
      </c>
      <c r="J97" s="142">
        <f>Funkcni!G94</f>
        <v>0</v>
      </c>
    </row>
    <row r="98" spans="1:10" ht="22.5" customHeight="1">
      <c r="A98" s="55"/>
      <c r="B98" s="102"/>
      <c r="C98" s="52">
        <v>368</v>
      </c>
      <c r="D98" s="74" t="s">
        <v>779</v>
      </c>
      <c r="E98" s="83">
        <f>Funkcni!B95</f>
        <v>0</v>
      </c>
      <c r="F98" s="83">
        <f>Funkcni!C95</f>
        <v>0</v>
      </c>
      <c r="G98" s="83">
        <f>Funkcni!D95</f>
        <v>0</v>
      </c>
      <c r="H98" s="83">
        <f>Funkcni!E95</f>
        <v>0</v>
      </c>
      <c r="I98" s="83">
        <f>Funkcni!F95</f>
        <v>0</v>
      </c>
      <c r="J98" s="142">
        <f>Funkcni!G95</f>
        <v>0</v>
      </c>
    </row>
    <row r="99" spans="1:10" ht="22.5" customHeight="1">
      <c r="A99" s="55"/>
      <c r="B99" s="102"/>
      <c r="C99" s="52">
        <v>369</v>
      </c>
      <c r="D99" s="74" t="s">
        <v>495</v>
      </c>
      <c r="E99" s="83">
        <f>Funkcni!B96</f>
        <v>0</v>
      </c>
      <c r="F99" s="83">
        <f>Funkcni!C96</f>
        <v>0</v>
      </c>
      <c r="G99" s="83">
        <f>Funkcni!D96</f>
        <v>0</v>
      </c>
      <c r="H99" s="83">
        <f>Funkcni!E96</f>
        <v>0</v>
      </c>
      <c r="I99" s="83">
        <f>Funkcni!F96</f>
        <v>0</v>
      </c>
      <c r="J99" s="142">
        <f>Funkcni!G96</f>
        <v>0</v>
      </c>
    </row>
    <row r="100" spans="1:11" s="28" customFormat="1" ht="19.5" customHeight="1">
      <c r="A100" s="53"/>
      <c r="B100" s="102">
        <v>36</v>
      </c>
      <c r="C100" s="54"/>
      <c r="D100" s="77" t="s">
        <v>331</v>
      </c>
      <c r="E100" s="150">
        <f>Funkcni!B97</f>
        <v>616.6</v>
      </c>
      <c r="F100" s="150">
        <f>Funkcni!C97</f>
        <v>1850</v>
      </c>
      <c r="G100" s="150">
        <f>Funkcni!D97</f>
        <v>3183</v>
      </c>
      <c r="H100" s="150">
        <f>Funkcni!E97</f>
        <v>2095.1485</v>
      </c>
      <c r="I100" s="150">
        <f>Funkcni!F97</f>
        <v>65.823075715</v>
      </c>
      <c r="J100" s="168">
        <f>Funkcni!G97</f>
        <v>339.790544924</v>
      </c>
      <c r="K100" s="2"/>
    </row>
    <row r="101" spans="1:10" ht="16.5" customHeight="1">
      <c r="A101" s="55"/>
      <c r="B101" s="102"/>
      <c r="C101" s="52">
        <v>371</v>
      </c>
      <c r="D101" s="74" t="s">
        <v>418</v>
      </c>
      <c r="E101" s="83">
        <f>Funkcni!B98</f>
        <v>0</v>
      </c>
      <c r="F101" s="83">
        <f>Funkcni!C98</f>
        <v>0</v>
      </c>
      <c r="G101" s="83">
        <f>Funkcni!D98</f>
        <v>0</v>
      </c>
      <c r="H101" s="83">
        <f>Funkcni!E98</f>
        <v>0</v>
      </c>
      <c r="I101" s="83">
        <f>Funkcni!F98</f>
        <v>0</v>
      </c>
      <c r="J101" s="142">
        <f>Funkcni!G98</f>
        <v>0</v>
      </c>
    </row>
    <row r="102" spans="1:10" ht="16.5" customHeight="1">
      <c r="A102" s="55"/>
      <c r="B102" s="102"/>
      <c r="C102" s="52">
        <v>372</v>
      </c>
      <c r="D102" s="74" t="s">
        <v>332</v>
      </c>
      <c r="E102" s="83">
        <f>Funkcni!B99</f>
        <v>0</v>
      </c>
      <c r="F102" s="83">
        <f>Funkcni!C99</f>
        <v>0</v>
      </c>
      <c r="G102" s="83">
        <f>Funkcni!D99</f>
        <v>0</v>
      </c>
      <c r="H102" s="83">
        <f>Funkcni!E99</f>
        <v>0</v>
      </c>
      <c r="I102" s="83">
        <f>Funkcni!F99</f>
        <v>0</v>
      </c>
      <c r="J102" s="142">
        <f>Funkcni!G99</f>
        <v>0</v>
      </c>
    </row>
    <row r="103" spans="1:10" ht="16.5" customHeight="1">
      <c r="A103" s="55"/>
      <c r="B103" s="102"/>
      <c r="C103" s="52">
        <v>373</v>
      </c>
      <c r="D103" s="74" t="s">
        <v>419</v>
      </c>
      <c r="E103" s="83">
        <f>Funkcni!B100</f>
        <v>0</v>
      </c>
      <c r="F103" s="83">
        <f>Funkcni!C100</f>
        <v>0</v>
      </c>
      <c r="G103" s="83">
        <f>Funkcni!D100</f>
        <v>0</v>
      </c>
      <c r="H103" s="83">
        <f>Funkcni!E100</f>
        <v>0</v>
      </c>
      <c r="I103" s="83">
        <f>Funkcni!F100</f>
        <v>0</v>
      </c>
      <c r="J103" s="142">
        <f>Funkcni!G100</f>
        <v>0</v>
      </c>
    </row>
    <row r="104" spans="1:10" ht="16.5" customHeight="1">
      <c r="A104" s="55"/>
      <c r="B104" s="102"/>
      <c r="C104" s="52">
        <v>374</v>
      </c>
      <c r="D104" s="74" t="s">
        <v>333</v>
      </c>
      <c r="E104" s="83">
        <f>Funkcni!B101</f>
        <v>0</v>
      </c>
      <c r="F104" s="83">
        <f>Funkcni!C101</f>
        <v>0</v>
      </c>
      <c r="G104" s="83">
        <f>Funkcni!D101</f>
        <v>0</v>
      </c>
      <c r="H104" s="83">
        <f>Funkcni!E101</f>
        <v>0</v>
      </c>
      <c r="I104" s="83">
        <f>Funkcni!F101</f>
        <v>0</v>
      </c>
      <c r="J104" s="142">
        <f>Funkcni!G101</f>
        <v>0</v>
      </c>
    </row>
    <row r="105" spans="1:10" ht="16.5" customHeight="1">
      <c r="A105" s="55"/>
      <c r="B105" s="102"/>
      <c r="C105" s="52">
        <v>375</v>
      </c>
      <c r="D105" s="74" t="s">
        <v>420</v>
      </c>
      <c r="E105" s="83">
        <f>Funkcni!B102</f>
        <v>0</v>
      </c>
      <c r="F105" s="83">
        <f>Funkcni!C102</f>
        <v>0</v>
      </c>
      <c r="G105" s="83">
        <f>Funkcni!D102</f>
        <v>0</v>
      </c>
      <c r="H105" s="83">
        <f>Funkcni!E102</f>
        <v>0</v>
      </c>
      <c r="I105" s="83">
        <f>Funkcni!F102</f>
        <v>0</v>
      </c>
      <c r="J105" s="142">
        <f>Funkcni!G102</f>
        <v>0</v>
      </c>
    </row>
    <row r="106" spans="1:10" ht="16.5" customHeight="1">
      <c r="A106" s="55"/>
      <c r="B106" s="102"/>
      <c r="C106" s="52">
        <v>376</v>
      </c>
      <c r="D106" s="74" t="s">
        <v>334</v>
      </c>
      <c r="E106" s="83">
        <f>Funkcni!B103</f>
        <v>0</v>
      </c>
      <c r="F106" s="83">
        <f>Funkcni!C103</f>
        <v>0</v>
      </c>
      <c r="G106" s="83">
        <f>Funkcni!D103</f>
        <v>0</v>
      </c>
      <c r="H106" s="83">
        <f>Funkcni!E103</f>
        <v>0</v>
      </c>
      <c r="I106" s="83">
        <f>Funkcni!F103</f>
        <v>0</v>
      </c>
      <c r="J106" s="142">
        <f>Funkcni!G103</f>
        <v>0</v>
      </c>
    </row>
    <row r="107" spans="1:10" ht="16.5" customHeight="1">
      <c r="A107" s="55"/>
      <c r="B107" s="102"/>
      <c r="C107" s="52">
        <v>377</v>
      </c>
      <c r="D107" s="74" t="s">
        <v>780</v>
      </c>
      <c r="E107" s="83">
        <f>Funkcni!B104</f>
        <v>0</v>
      </c>
      <c r="F107" s="83">
        <f>Funkcni!C104</f>
        <v>0</v>
      </c>
      <c r="G107" s="83">
        <f>Funkcni!D104</f>
        <v>0</v>
      </c>
      <c r="H107" s="83">
        <f>Funkcni!E104</f>
        <v>0</v>
      </c>
      <c r="I107" s="83">
        <f>Funkcni!F104</f>
        <v>0</v>
      </c>
      <c r="J107" s="142">
        <f>Funkcni!G104</f>
        <v>0</v>
      </c>
    </row>
    <row r="108" spans="1:10" ht="16.5" customHeight="1">
      <c r="A108" s="55"/>
      <c r="B108" s="102"/>
      <c r="C108" s="52">
        <v>378</v>
      </c>
      <c r="D108" s="74" t="s">
        <v>335</v>
      </c>
      <c r="E108" s="83">
        <f>Funkcni!B105</f>
        <v>0</v>
      </c>
      <c r="F108" s="83">
        <f>Funkcni!C105</f>
        <v>0</v>
      </c>
      <c r="G108" s="83">
        <f>Funkcni!D105</f>
        <v>0</v>
      </c>
      <c r="H108" s="83">
        <f>Funkcni!E105</f>
        <v>0</v>
      </c>
      <c r="I108" s="83">
        <f>Funkcni!F105</f>
        <v>0</v>
      </c>
      <c r="J108" s="142">
        <f>Funkcni!G105</f>
        <v>0</v>
      </c>
    </row>
    <row r="109" spans="1:10" ht="16.5" customHeight="1">
      <c r="A109" s="55"/>
      <c r="B109" s="102"/>
      <c r="C109" s="52">
        <v>379</v>
      </c>
      <c r="D109" s="74" t="s">
        <v>336</v>
      </c>
      <c r="E109" s="83">
        <f>Funkcni!B106</f>
        <v>0</v>
      </c>
      <c r="F109" s="83">
        <f>Funkcni!C106</f>
        <v>0</v>
      </c>
      <c r="G109" s="83">
        <f>Funkcni!D106</f>
        <v>0</v>
      </c>
      <c r="H109" s="83">
        <f>Funkcni!E106</f>
        <v>0</v>
      </c>
      <c r="I109" s="83">
        <f>Funkcni!F106</f>
        <v>0</v>
      </c>
      <c r="J109" s="142">
        <f>Funkcni!G106</f>
        <v>0</v>
      </c>
    </row>
    <row r="110" spans="1:11" s="28" customFormat="1" ht="19.5" customHeight="1">
      <c r="A110" s="53"/>
      <c r="B110" s="102">
        <v>37</v>
      </c>
      <c r="C110" s="54"/>
      <c r="D110" s="77" t="s">
        <v>337</v>
      </c>
      <c r="E110" s="150">
        <f>Funkcni!B107</f>
        <v>0</v>
      </c>
      <c r="F110" s="150">
        <f>Funkcni!C107</f>
        <v>0</v>
      </c>
      <c r="G110" s="150">
        <f>Funkcni!D107</f>
        <v>0</v>
      </c>
      <c r="H110" s="150">
        <f>Funkcni!E107</f>
        <v>0</v>
      </c>
      <c r="I110" s="150">
        <f>Funkcni!F107</f>
        <v>0</v>
      </c>
      <c r="J110" s="168">
        <f>Funkcni!G107</f>
        <v>0</v>
      </c>
      <c r="K110" s="2"/>
    </row>
    <row r="111" spans="1:10" ht="16.5" customHeight="1">
      <c r="A111" s="55"/>
      <c r="B111" s="102"/>
      <c r="C111" s="52">
        <v>380</v>
      </c>
      <c r="D111" s="74" t="s">
        <v>510</v>
      </c>
      <c r="E111" s="83">
        <f>Funkcni!B108</f>
        <v>0</v>
      </c>
      <c r="F111" s="83">
        <f>Funkcni!C108</f>
        <v>0</v>
      </c>
      <c r="G111" s="83">
        <f>Funkcni!D108</f>
        <v>0</v>
      </c>
      <c r="H111" s="83">
        <f>Funkcni!E108</f>
        <v>0</v>
      </c>
      <c r="I111" s="83">
        <f>Funkcni!F108</f>
        <v>0</v>
      </c>
      <c r="J111" s="142">
        <f>Funkcni!G108</f>
        <v>0</v>
      </c>
    </row>
    <row r="112" spans="1:10" ht="19.5" customHeight="1">
      <c r="A112" s="55"/>
      <c r="B112" s="102">
        <v>38</v>
      </c>
      <c r="C112" s="52"/>
      <c r="D112" s="109" t="s">
        <v>510</v>
      </c>
      <c r="E112" s="248">
        <f>Funkcni!B109</f>
        <v>0</v>
      </c>
      <c r="F112" s="248">
        <f>Funkcni!C109</f>
        <v>0</v>
      </c>
      <c r="G112" s="248">
        <f>Funkcni!D109</f>
        <v>0</v>
      </c>
      <c r="H112" s="248">
        <f>Funkcni!E109</f>
        <v>0</v>
      </c>
      <c r="I112" s="248">
        <f>Funkcni!F109</f>
        <v>0</v>
      </c>
      <c r="J112" s="169">
        <f>Funkcni!G109</f>
        <v>0</v>
      </c>
    </row>
    <row r="113" spans="1:10" ht="19.5" customHeight="1">
      <c r="A113" s="55"/>
      <c r="B113" s="102"/>
      <c r="C113" s="52">
        <v>390</v>
      </c>
      <c r="D113" s="74" t="s">
        <v>224</v>
      </c>
      <c r="E113" s="83">
        <f>Funkcni!B110</f>
        <v>0</v>
      </c>
      <c r="F113" s="83">
        <f>Funkcni!C110</f>
        <v>0</v>
      </c>
      <c r="G113" s="83">
        <f>Funkcni!D110</f>
        <v>0</v>
      </c>
      <c r="H113" s="83">
        <f>Funkcni!E110</f>
        <v>0</v>
      </c>
      <c r="I113" s="83">
        <f>Funkcni!F110</f>
        <v>0</v>
      </c>
      <c r="J113" s="142">
        <f>Funkcni!G110</f>
        <v>0</v>
      </c>
    </row>
    <row r="114" spans="1:10" ht="24">
      <c r="A114" s="55"/>
      <c r="B114" s="102">
        <v>39</v>
      </c>
      <c r="C114" s="52"/>
      <c r="D114" s="78" t="s">
        <v>224</v>
      </c>
      <c r="E114" s="152">
        <f>Funkcni!B111</f>
        <v>0</v>
      </c>
      <c r="F114" s="152">
        <f>Funkcni!C111</f>
        <v>0</v>
      </c>
      <c r="G114" s="152">
        <f>Funkcni!D111</f>
        <v>0</v>
      </c>
      <c r="H114" s="152">
        <f>Funkcni!E111</f>
        <v>0</v>
      </c>
      <c r="I114" s="152">
        <f>Funkcni!F111</f>
        <v>0</v>
      </c>
      <c r="J114" s="169">
        <f>Funkcni!G111</f>
        <v>0</v>
      </c>
    </row>
    <row r="115" spans="1:11" s="28" customFormat="1" ht="21.75" customHeight="1" thickBot="1">
      <c r="A115" s="104">
        <v>3</v>
      </c>
      <c r="B115" s="102"/>
      <c r="C115" s="54"/>
      <c r="D115" s="96" t="s">
        <v>338</v>
      </c>
      <c r="E115" s="171">
        <f>Funkcni!B112</f>
        <v>616.6</v>
      </c>
      <c r="F115" s="172">
        <f>Funkcni!C112</f>
        <v>1850</v>
      </c>
      <c r="G115" s="172">
        <f>Funkcni!D112</f>
        <v>3183</v>
      </c>
      <c r="H115" s="172">
        <f>Funkcni!E112</f>
        <v>2095.1485</v>
      </c>
      <c r="I115" s="172">
        <f>Funkcni!F112</f>
        <v>65.823075715</v>
      </c>
      <c r="J115" s="173">
        <f>Funkcni!G112</f>
        <v>339.790544924</v>
      </c>
      <c r="K115" s="2"/>
    </row>
    <row r="116" spans="1:10" ht="18" customHeight="1">
      <c r="A116" s="55"/>
      <c r="B116" s="102"/>
      <c r="C116" s="52">
        <v>411</v>
      </c>
      <c r="D116" s="74" t="s">
        <v>339</v>
      </c>
      <c r="E116" s="83">
        <f>Funkcni!B113</f>
        <v>0</v>
      </c>
      <c r="F116" s="83">
        <f>Funkcni!C113</f>
        <v>0</v>
      </c>
      <c r="G116" s="83">
        <f>Funkcni!D113</f>
        <v>0</v>
      </c>
      <c r="H116" s="83">
        <f>Funkcni!E113</f>
        <v>0</v>
      </c>
      <c r="I116" s="83">
        <f>Funkcni!F113</f>
        <v>0</v>
      </c>
      <c r="J116" s="167">
        <f>Funkcni!G113</f>
        <v>0</v>
      </c>
    </row>
    <row r="117" spans="1:10" ht="16.5" customHeight="1">
      <c r="A117" s="55"/>
      <c r="B117" s="102"/>
      <c r="C117" s="52">
        <v>412</v>
      </c>
      <c r="D117" s="74" t="s">
        <v>340</v>
      </c>
      <c r="E117" s="83">
        <f>Funkcni!B114</f>
        <v>16581.14</v>
      </c>
      <c r="F117" s="83">
        <f>Funkcni!C114</f>
        <v>22251</v>
      </c>
      <c r="G117" s="83">
        <f>Funkcni!D114</f>
        <v>22251</v>
      </c>
      <c r="H117" s="83">
        <f>Funkcni!E114</f>
        <v>14266.909</v>
      </c>
      <c r="I117" s="83">
        <f>Funkcni!F114</f>
        <v>64.118057615</v>
      </c>
      <c r="J117" s="142">
        <f>Funkcni!G114</f>
        <v>86.042992219</v>
      </c>
    </row>
    <row r="118" spans="1:10" ht="16.5" customHeight="1">
      <c r="A118" s="55"/>
      <c r="B118" s="102"/>
      <c r="C118" s="52">
        <v>413</v>
      </c>
      <c r="D118" s="74" t="s">
        <v>545</v>
      </c>
      <c r="E118" s="83">
        <f>Funkcni!B115</f>
        <v>0</v>
      </c>
      <c r="F118" s="83">
        <f>Funkcni!C115</f>
        <v>0</v>
      </c>
      <c r="G118" s="83">
        <f>Funkcni!D115</f>
        <v>0</v>
      </c>
      <c r="H118" s="83">
        <f>Funkcni!E115</f>
        <v>0</v>
      </c>
      <c r="I118" s="83">
        <f>Funkcni!F115</f>
        <v>0</v>
      </c>
      <c r="J118" s="142">
        <f>Funkcni!G115</f>
        <v>0</v>
      </c>
    </row>
    <row r="119" spans="1:10" ht="16.5" customHeight="1">
      <c r="A119" s="55"/>
      <c r="B119" s="102"/>
      <c r="C119" s="52">
        <v>414</v>
      </c>
      <c r="D119" s="74" t="s">
        <v>546</v>
      </c>
      <c r="E119" s="83">
        <f>Funkcni!B116</f>
        <v>0</v>
      </c>
      <c r="F119" s="83">
        <f>Funkcni!C116</f>
        <v>0</v>
      </c>
      <c r="G119" s="83">
        <f>Funkcni!D116</f>
        <v>0</v>
      </c>
      <c r="H119" s="83">
        <f>Funkcni!E116</f>
        <v>0</v>
      </c>
      <c r="I119" s="83">
        <f>Funkcni!F116</f>
        <v>0</v>
      </c>
      <c r="J119" s="142">
        <f>Funkcni!G116</f>
        <v>0</v>
      </c>
    </row>
    <row r="120" spans="1:10" ht="22.5" customHeight="1">
      <c r="A120" s="55"/>
      <c r="B120" s="102"/>
      <c r="C120" s="52">
        <v>415</v>
      </c>
      <c r="D120" s="74" t="s">
        <v>781</v>
      </c>
      <c r="E120" s="83">
        <f>Funkcni!B117</f>
        <v>405018.03</v>
      </c>
      <c r="F120" s="83">
        <f>Funkcni!C117</f>
        <v>566761</v>
      </c>
      <c r="G120" s="83">
        <f>Funkcni!D117</f>
        <v>566761</v>
      </c>
      <c r="H120" s="83">
        <f>Funkcni!E117</f>
        <v>400002.941</v>
      </c>
      <c r="I120" s="83">
        <f>Funkcni!F117</f>
        <v>70.577005299</v>
      </c>
      <c r="J120" s="142">
        <f>Funkcni!G117</f>
        <v>98.761761544</v>
      </c>
    </row>
    <row r="121" spans="1:10" ht="16.5" customHeight="1">
      <c r="A121" s="55"/>
      <c r="B121" s="102"/>
      <c r="C121" s="52">
        <v>416</v>
      </c>
      <c r="D121" s="74" t="s">
        <v>592</v>
      </c>
      <c r="E121" s="83">
        <f>Funkcni!B118</f>
        <v>0</v>
      </c>
      <c r="F121" s="83">
        <f>Funkcni!C118</f>
        <v>0</v>
      </c>
      <c r="G121" s="83">
        <f>Funkcni!D118</f>
        <v>0</v>
      </c>
      <c r="H121" s="83">
        <f>Funkcni!E118</f>
        <v>0</v>
      </c>
      <c r="I121" s="83">
        <f>Funkcni!F118</f>
        <v>0</v>
      </c>
      <c r="J121" s="142">
        <f>Funkcni!G118</f>
        <v>0</v>
      </c>
    </row>
    <row r="122" spans="1:10" ht="16.5" customHeight="1">
      <c r="A122" s="55"/>
      <c r="B122" s="102"/>
      <c r="C122" s="52">
        <v>417</v>
      </c>
      <c r="D122" s="74" t="s">
        <v>593</v>
      </c>
      <c r="E122" s="83">
        <f>Funkcni!B119</f>
        <v>0</v>
      </c>
      <c r="F122" s="83">
        <f>Funkcni!C119</f>
        <v>0</v>
      </c>
      <c r="G122" s="83">
        <f>Funkcni!D119</f>
        <v>0</v>
      </c>
      <c r="H122" s="83">
        <f>Funkcni!E119</f>
        <v>0</v>
      </c>
      <c r="I122" s="83">
        <f>Funkcni!F119</f>
        <v>0</v>
      </c>
      <c r="J122" s="142">
        <f>Funkcni!G119</f>
        <v>0</v>
      </c>
    </row>
    <row r="123" spans="1:10" ht="16.5" customHeight="1">
      <c r="A123" s="55"/>
      <c r="B123" s="102"/>
      <c r="C123" s="52">
        <v>418</v>
      </c>
      <c r="D123" s="74" t="s">
        <v>341</v>
      </c>
      <c r="E123" s="83">
        <f>Funkcni!B120</f>
        <v>0</v>
      </c>
      <c r="F123" s="83">
        <f>Funkcni!C120</f>
        <v>0</v>
      </c>
      <c r="G123" s="83">
        <f>Funkcni!D120</f>
        <v>0</v>
      </c>
      <c r="H123" s="83">
        <f>Funkcni!E120</f>
        <v>0</v>
      </c>
      <c r="I123" s="83">
        <f>Funkcni!F120</f>
        <v>0</v>
      </c>
      <c r="J123" s="142">
        <f>Funkcni!G120</f>
        <v>0</v>
      </c>
    </row>
    <row r="124" spans="1:10" ht="16.5" customHeight="1">
      <c r="A124" s="55"/>
      <c r="B124" s="102"/>
      <c r="C124" s="52">
        <v>419</v>
      </c>
      <c r="D124" s="74" t="s">
        <v>342</v>
      </c>
      <c r="E124" s="83">
        <f>Funkcni!B121</f>
        <v>0</v>
      </c>
      <c r="F124" s="83">
        <f>Funkcni!C121</f>
        <v>0</v>
      </c>
      <c r="G124" s="83">
        <f>Funkcni!D121</f>
        <v>0</v>
      </c>
      <c r="H124" s="83">
        <f>Funkcni!E121</f>
        <v>0</v>
      </c>
      <c r="I124" s="83">
        <f>Funkcni!F121</f>
        <v>0</v>
      </c>
      <c r="J124" s="142">
        <f>Funkcni!G121</f>
        <v>0</v>
      </c>
    </row>
    <row r="125" spans="1:11" s="28" customFormat="1" ht="19.5" customHeight="1">
      <c r="A125" s="53"/>
      <c r="B125" s="102">
        <v>41</v>
      </c>
      <c r="C125" s="54"/>
      <c r="D125" s="77" t="s">
        <v>343</v>
      </c>
      <c r="E125" s="150">
        <f>Funkcni!B122</f>
        <v>421599.17</v>
      </c>
      <c r="F125" s="150">
        <f>Funkcni!C122</f>
        <v>589012</v>
      </c>
      <c r="G125" s="150">
        <f>Funkcni!D122</f>
        <v>589012</v>
      </c>
      <c r="H125" s="150">
        <f>Funkcni!E122</f>
        <v>414269.85</v>
      </c>
      <c r="I125" s="150">
        <f>Funkcni!F122</f>
        <v>70.333006798</v>
      </c>
      <c r="J125" s="168">
        <f>Funkcni!G122</f>
        <v>98.261543067</v>
      </c>
      <c r="K125" s="2"/>
    </row>
    <row r="126" spans="1:10" ht="16.5" customHeight="1">
      <c r="A126" s="55"/>
      <c r="B126" s="102"/>
      <c r="C126" s="52">
        <v>421</v>
      </c>
      <c r="D126" s="74" t="s">
        <v>607</v>
      </c>
      <c r="E126" s="83">
        <f>Funkcni!B123</f>
        <v>0</v>
      </c>
      <c r="F126" s="83">
        <f>Funkcni!C123</f>
        <v>0</v>
      </c>
      <c r="G126" s="83">
        <f>Funkcni!D123</f>
        <v>0</v>
      </c>
      <c r="H126" s="83">
        <f>Funkcni!E123</f>
        <v>0</v>
      </c>
      <c r="I126" s="83">
        <f>Funkcni!F123</f>
        <v>0</v>
      </c>
      <c r="J126" s="142">
        <f>Funkcni!G123</f>
        <v>0</v>
      </c>
    </row>
    <row r="127" spans="1:10" ht="16.5" customHeight="1">
      <c r="A127" s="55"/>
      <c r="B127" s="102"/>
      <c r="C127" s="52">
        <v>422</v>
      </c>
      <c r="D127" s="74" t="s">
        <v>344</v>
      </c>
      <c r="E127" s="83">
        <f>Funkcni!B124</f>
        <v>0</v>
      </c>
      <c r="F127" s="83">
        <f>Funkcni!C124</f>
        <v>0</v>
      </c>
      <c r="G127" s="83">
        <f>Funkcni!D124</f>
        <v>0</v>
      </c>
      <c r="H127" s="83">
        <f>Funkcni!E124</f>
        <v>0</v>
      </c>
      <c r="I127" s="83">
        <f>Funkcni!F124</f>
        <v>0</v>
      </c>
      <c r="J127" s="142">
        <f>Funkcni!G124</f>
        <v>0</v>
      </c>
    </row>
    <row r="128" spans="1:10" ht="22.5" customHeight="1">
      <c r="A128" s="55"/>
      <c r="B128" s="102"/>
      <c r="C128" s="52">
        <v>423</v>
      </c>
      <c r="D128" s="74" t="s">
        <v>496</v>
      </c>
      <c r="E128" s="83">
        <f>Funkcni!B125</f>
        <v>0</v>
      </c>
      <c r="F128" s="83">
        <f>Funkcni!C125</f>
        <v>0</v>
      </c>
      <c r="G128" s="83">
        <f>Funkcni!D125</f>
        <v>0</v>
      </c>
      <c r="H128" s="83">
        <f>Funkcni!E125</f>
        <v>0</v>
      </c>
      <c r="I128" s="83">
        <f>Funkcni!F125</f>
        <v>0</v>
      </c>
      <c r="J128" s="142">
        <f>Funkcni!G125</f>
        <v>0</v>
      </c>
    </row>
    <row r="129" spans="1:10" ht="16.5" customHeight="1">
      <c r="A129" s="55"/>
      <c r="B129" s="102"/>
      <c r="C129" s="52">
        <v>424</v>
      </c>
      <c r="D129" s="74" t="s">
        <v>782</v>
      </c>
      <c r="E129" s="83">
        <f>Funkcni!B126</f>
        <v>0</v>
      </c>
      <c r="F129" s="83">
        <f>Funkcni!C126</f>
        <v>0</v>
      </c>
      <c r="G129" s="83">
        <f>Funkcni!D126</f>
        <v>0</v>
      </c>
      <c r="H129" s="83">
        <f>Funkcni!E126</f>
        <v>0</v>
      </c>
      <c r="I129" s="83">
        <f>Funkcni!F126</f>
        <v>0</v>
      </c>
      <c r="J129" s="142">
        <f>Funkcni!G126</f>
        <v>0</v>
      </c>
    </row>
    <row r="130" spans="1:10" ht="16.5" customHeight="1">
      <c r="A130" s="55"/>
      <c r="B130" s="102"/>
      <c r="C130" s="52">
        <v>425</v>
      </c>
      <c r="D130" s="74" t="s">
        <v>783</v>
      </c>
      <c r="E130" s="83">
        <f>Funkcni!B127</f>
        <v>0</v>
      </c>
      <c r="F130" s="83">
        <f>Funkcni!C127</f>
        <v>0</v>
      </c>
      <c r="G130" s="83">
        <f>Funkcni!D127</f>
        <v>0</v>
      </c>
      <c r="H130" s="83">
        <f>Funkcni!E127</f>
        <v>0</v>
      </c>
      <c r="I130" s="83">
        <f>Funkcni!F127</f>
        <v>0</v>
      </c>
      <c r="J130" s="142">
        <f>Funkcni!G127</f>
        <v>0</v>
      </c>
    </row>
    <row r="131" spans="1:10" ht="16.5" customHeight="1">
      <c r="A131" s="55"/>
      <c r="B131" s="102"/>
      <c r="C131" s="52">
        <v>428</v>
      </c>
      <c r="D131" s="74" t="s">
        <v>345</v>
      </c>
      <c r="E131" s="83">
        <f>Funkcni!B128</f>
        <v>0</v>
      </c>
      <c r="F131" s="83">
        <f>Funkcni!C128</f>
        <v>0</v>
      </c>
      <c r="G131" s="83">
        <f>Funkcni!D128</f>
        <v>0</v>
      </c>
      <c r="H131" s="83">
        <f>Funkcni!E128</f>
        <v>0</v>
      </c>
      <c r="I131" s="83">
        <f>Funkcni!F128</f>
        <v>0</v>
      </c>
      <c r="J131" s="142">
        <f>Funkcni!G128</f>
        <v>0</v>
      </c>
    </row>
    <row r="132" spans="1:11" s="28" customFormat="1" ht="19.5" customHeight="1">
      <c r="A132" s="53"/>
      <c r="B132" s="102">
        <v>42</v>
      </c>
      <c r="C132" s="54"/>
      <c r="D132" s="77" t="s">
        <v>346</v>
      </c>
      <c r="E132" s="150">
        <f>Funkcni!B129</f>
        <v>0</v>
      </c>
      <c r="F132" s="150">
        <f>Funkcni!C129</f>
        <v>0</v>
      </c>
      <c r="G132" s="150">
        <f>Funkcni!D129</f>
        <v>0</v>
      </c>
      <c r="H132" s="150">
        <f>Funkcni!E129</f>
        <v>0</v>
      </c>
      <c r="I132" s="150">
        <f>Funkcni!F129</f>
        <v>0</v>
      </c>
      <c r="J132" s="168">
        <f>Funkcni!G129</f>
        <v>0</v>
      </c>
      <c r="K132" s="2"/>
    </row>
    <row r="133" spans="1:10" ht="16.5" customHeight="1">
      <c r="A133" s="55"/>
      <c r="B133" s="102"/>
      <c r="C133" s="52">
        <v>431</v>
      </c>
      <c r="D133" s="74" t="s">
        <v>594</v>
      </c>
      <c r="E133" s="83">
        <f>Funkcni!B130</f>
        <v>0</v>
      </c>
      <c r="F133" s="83">
        <f>Funkcni!C130</f>
        <v>0</v>
      </c>
      <c r="G133" s="83">
        <f>Funkcni!D130</f>
        <v>0</v>
      </c>
      <c r="H133" s="83">
        <f>Funkcni!E130</f>
        <v>0</v>
      </c>
      <c r="I133" s="83">
        <f>Funkcni!F130</f>
        <v>0</v>
      </c>
      <c r="J133" s="142">
        <f>Funkcni!G130</f>
        <v>0</v>
      </c>
    </row>
    <row r="134" spans="1:10" ht="16.5" customHeight="1">
      <c r="A134" s="55"/>
      <c r="B134" s="102"/>
      <c r="C134" s="52">
        <v>432</v>
      </c>
      <c r="D134" s="74" t="s">
        <v>347</v>
      </c>
      <c r="E134" s="83">
        <f>Funkcni!B131</f>
        <v>0</v>
      </c>
      <c r="F134" s="83">
        <f>Funkcni!C131</f>
        <v>0</v>
      </c>
      <c r="G134" s="83">
        <f>Funkcni!D131</f>
        <v>0</v>
      </c>
      <c r="H134" s="83">
        <f>Funkcni!E131</f>
        <v>0</v>
      </c>
      <c r="I134" s="83">
        <f>Funkcni!F131</f>
        <v>0</v>
      </c>
      <c r="J134" s="142">
        <f>Funkcni!G131</f>
        <v>0</v>
      </c>
    </row>
    <row r="135" spans="1:10" ht="16.5" customHeight="1">
      <c r="A135" s="55"/>
      <c r="B135" s="102"/>
      <c r="C135" s="52">
        <v>433</v>
      </c>
      <c r="D135" s="74" t="s">
        <v>348</v>
      </c>
      <c r="E135" s="83">
        <f>Funkcni!B132</f>
        <v>0</v>
      </c>
      <c r="F135" s="83">
        <f>Funkcni!C132</f>
        <v>0</v>
      </c>
      <c r="G135" s="83">
        <f>Funkcni!D132</f>
        <v>0</v>
      </c>
      <c r="H135" s="83">
        <f>Funkcni!E132</f>
        <v>0</v>
      </c>
      <c r="I135" s="83">
        <f>Funkcni!F132</f>
        <v>0</v>
      </c>
      <c r="J135" s="142">
        <f>Funkcni!G132</f>
        <v>0</v>
      </c>
    </row>
    <row r="136" spans="1:10" ht="16.5" customHeight="1">
      <c r="A136" s="55"/>
      <c r="B136" s="102"/>
      <c r="C136" s="52">
        <v>434</v>
      </c>
      <c r="D136" s="74" t="s">
        <v>225</v>
      </c>
      <c r="E136" s="83">
        <f>Funkcni!B133</f>
        <v>0</v>
      </c>
      <c r="F136" s="83">
        <f>Funkcni!C133</f>
        <v>0</v>
      </c>
      <c r="G136" s="83">
        <f>Funkcni!D133</f>
        <v>0</v>
      </c>
      <c r="H136" s="83">
        <f>Funkcni!E133</f>
        <v>0</v>
      </c>
      <c r="I136" s="83">
        <f>Funkcni!F133</f>
        <v>0</v>
      </c>
      <c r="J136" s="142">
        <f>Funkcni!G133</f>
        <v>0</v>
      </c>
    </row>
    <row r="137" spans="1:10" ht="16.5" customHeight="1">
      <c r="A137" s="55"/>
      <c r="B137" s="102"/>
      <c r="C137" s="52">
        <v>435</v>
      </c>
      <c r="D137" s="74" t="s">
        <v>595</v>
      </c>
      <c r="E137" s="83">
        <f>Funkcni!B134</f>
        <v>0</v>
      </c>
      <c r="F137" s="83">
        <f>Funkcni!C134</f>
        <v>0</v>
      </c>
      <c r="G137" s="83">
        <f>Funkcni!D134</f>
        <v>0</v>
      </c>
      <c r="H137" s="83">
        <f>Funkcni!E134</f>
        <v>0</v>
      </c>
      <c r="I137" s="83">
        <f>Funkcni!F134</f>
        <v>0</v>
      </c>
      <c r="J137" s="142">
        <f>Funkcni!G134</f>
        <v>0</v>
      </c>
    </row>
    <row r="138" spans="1:10" ht="22.5" customHeight="1">
      <c r="A138" s="55"/>
      <c r="B138" s="102"/>
      <c r="C138" s="52">
        <v>436</v>
      </c>
      <c r="D138" s="74" t="s">
        <v>508</v>
      </c>
      <c r="E138" s="83">
        <f>Funkcni!B135</f>
        <v>0</v>
      </c>
      <c r="F138" s="83">
        <f>Funkcni!C135</f>
        <v>0</v>
      </c>
      <c r="G138" s="83">
        <f>Funkcni!D135</f>
        <v>0</v>
      </c>
      <c r="H138" s="83">
        <f>Funkcni!E135</f>
        <v>0</v>
      </c>
      <c r="I138" s="83">
        <f>Funkcni!F135</f>
        <v>0</v>
      </c>
      <c r="J138" s="142">
        <f>Funkcni!G135</f>
        <v>0</v>
      </c>
    </row>
    <row r="139" spans="1:10" ht="16.5" customHeight="1">
      <c r="A139" s="55"/>
      <c r="B139" s="102"/>
      <c r="C139" s="52">
        <v>437</v>
      </c>
      <c r="D139" s="74" t="s">
        <v>596</v>
      </c>
      <c r="E139" s="83">
        <f>Funkcni!B136</f>
        <v>0</v>
      </c>
      <c r="F139" s="83">
        <f>Funkcni!C136</f>
        <v>0</v>
      </c>
      <c r="G139" s="83">
        <f>Funkcni!D136</f>
        <v>0</v>
      </c>
      <c r="H139" s="83">
        <f>Funkcni!E136</f>
        <v>0</v>
      </c>
      <c r="I139" s="83">
        <f>Funkcni!F136</f>
        <v>0</v>
      </c>
      <c r="J139" s="142">
        <f>Funkcni!G136</f>
        <v>0</v>
      </c>
    </row>
    <row r="140" spans="1:10" ht="22.5" customHeight="1">
      <c r="A140" s="55"/>
      <c r="B140" s="102"/>
      <c r="C140" s="52">
        <v>438</v>
      </c>
      <c r="D140" s="74" t="s">
        <v>509</v>
      </c>
      <c r="E140" s="83">
        <f>Funkcni!B137</f>
        <v>0</v>
      </c>
      <c r="F140" s="83">
        <f>Funkcni!C137</f>
        <v>0</v>
      </c>
      <c r="G140" s="83">
        <f>Funkcni!D137</f>
        <v>0</v>
      </c>
      <c r="H140" s="83">
        <f>Funkcni!E137</f>
        <v>0</v>
      </c>
      <c r="I140" s="83">
        <f>Funkcni!F137</f>
        <v>0</v>
      </c>
      <c r="J140" s="142">
        <f>Funkcni!G137</f>
        <v>0</v>
      </c>
    </row>
    <row r="141" spans="1:10" ht="16.5" customHeight="1">
      <c r="A141" s="55"/>
      <c r="B141" s="102"/>
      <c r="C141" s="52">
        <v>439</v>
      </c>
      <c r="D141" s="74" t="s">
        <v>48</v>
      </c>
      <c r="E141" s="83">
        <f>Funkcni!B138</f>
        <v>0</v>
      </c>
      <c r="F141" s="83">
        <f>Funkcni!C138</f>
        <v>0</v>
      </c>
      <c r="G141" s="83">
        <f>Funkcni!D138</f>
        <v>0</v>
      </c>
      <c r="H141" s="83">
        <f>Funkcni!E138</f>
        <v>0</v>
      </c>
      <c r="I141" s="83">
        <f>Funkcni!F138</f>
        <v>0</v>
      </c>
      <c r="J141" s="142">
        <f>Funkcni!G138</f>
        <v>0</v>
      </c>
    </row>
    <row r="142" spans="1:11" s="28" customFormat="1" ht="24" customHeight="1">
      <c r="A142" s="53"/>
      <c r="B142" s="102">
        <v>43</v>
      </c>
      <c r="C142" s="54"/>
      <c r="D142" s="78" t="s">
        <v>600</v>
      </c>
      <c r="E142" s="152">
        <f>Funkcni!B139</f>
        <v>0</v>
      </c>
      <c r="F142" s="152">
        <f>Funkcni!C139</f>
        <v>0</v>
      </c>
      <c r="G142" s="152">
        <f>Funkcni!D139</f>
        <v>0</v>
      </c>
      <c r="H142" s="152">
        <f>Funkcni!E139</f>
        <v>0</v>
      </c>
      <c r="I142" s="152">
        <f>Funkcni!F139</f>
        <v>0</v>
      </c>
      <c r="J142" s="169">
        <f>Funkcni!G139</f>
        <v>0</v>
      </c>
      <c r="K142" s="2"/>
    </row>
    <row r="143" spans="1:11" s="28" customFormat="1" ht="30" customHeight="1" thickBot="1">
      <c r="A143" s="104">
        <v>4</v>
      </c>
      <c r="B143" s="102"/>
      <c r="C143" s="54"/>
      <c r="D143" s="96" t="s">
        <v>784</v>
      </c>
      <c r="E143" s="171">
        <f>Funkcni!B140</f>
        <v>421599.17</v>
      </c>
      <c r="F143" s="172">
        <f>Funkcni!C140</f>
        <v>589012</v>
      </c>
      <c r="G143" s="172">
        <f>Funkcni!D140</f>
        <v>589012</v>
      </c>
      <c r="H143" s="172">
        <f>Funkcni!E140</f>
        <v>414269.85</v>
      </c>
      <c r="I143" s="172">
        <f>Funkcni!F140</f>
        <v>70.333006798</v>
      </c>
      <c r="J143" s="173">
        <f>Funkcni!G140</f>
        <v>98.261543067</v>
      </c>
      <c r="K143" s="2"/>
    </row>
    <row r="144" spans="1:10" ht="18" customHeight="1">
      <c r="A144" s="55"/>
      <c r="B144" s="102"/>
      <c r="C144" s="52">
        <v>511</v>
      </c>
      <c r="D144" s="74" t="s">
        <v>349</v>
      </c>
      <c r="E144" s="83">
        <f>Funkcni!B141</f>
        <v>0</v>
      </c>
      <c r="F144" s="83">
        <f>Funkcni!C141</f>
        <v>0</v>
      </c>
      <c r="G144" s="83">
        <f>Funkcni!D141</f>
        <v>0</v>
      </c>
      <c r="H144" s="83">
        <f>Funkcni!E141</f>
        <v>0</v>
      </c>
      <c r="I144" s="83">
        <f>Funkcni!F141</f>
        <v>0</v>
      </c>
      <c r="J144" s="167">
        <f>Funkcni!G141</f>
        <v>0</v>
      </c>
    </row>
    <row r="145" spans="1:10" ht="16.5" customHeight="1">
      <c r="A145" s="55"/>
      <c r="B145" s="102"/>
      <c r="C145" s="52">
        <v>516</v>
      </c>
      <c r="D145" s="74" t="s">
        <v>350</v>
      </c>
      <c r="E145" s="83">
        <f>Funkcni!B142</f>
        <v>0</v>
      </c>
      <c r="F145" s="83">
        <f>Funkcni!C142</f>
        <v>0</v>
      </c>
      <c r="G145" s="83">
        <f>Funkcni!D142</f>
        <v>0</v>
      </c>
      <c r="H145" s="83">
        <f>Funkcni!E142</f>
        <v>0</v>
      </c>
      <c r="I145" s="83">
        <f>Funkcni!F142</f>
        <v>0</v>
      </c>
      <c r="J145" s="142">
        <f>Funkcni!G142</f>
        <v>0</v>
      </c>
    </row>
    <row r="146" spans="1:10" ht="16.5" customHeight="1">
      <c r="A146" s="55"/>
      <c r="B146" s="102"/>
      <c r="C146" s="52">
        <v>517</v>
      </c>
      <c r="D146" s="74" t="s">
        <v>351</v>
      </c>
      <c r="E146" s="83">
        <f>Funkcni!B143</f>
        <v>0</v>
      </c>
      <c r="F146" s="83">
        <f>Funkcni!C143</f>
        <v>0</v>
      </c>
      <c r="G146" s="83">
        <f>Funkcni!D143</f>
        <v>0</v>
      </c>
      <c r="H146" s="83">
        <f>Funkcni!E143</f>
        <v>0</v>
      </c>
      <c r="I146" s="83">
        <f>Funkcni!F143</f>
        <v>0</v>
      </c>
      <c r="J146" s="142">
        <f>Funkcni!G143</f>
        <v>0</v>
      </c>
    </row>
    <row r="147" spans="1:10" ht="16.5" customHeight="1">
      <c r="A147" s="55"/>
      <c r="B147" s="102"/>
      <c r="C147" s="52">
        <v>518</v>
      </c>
      <c r="D147" s="74" t="s">
        <v>352</v>
      </c>
      <c r="E147" s="83">
        <f>Funkcni!B144</f>
        <v>0</v>
      </c>
      <c r="F147" s="83">
        <f>Funkcni!C144</f>
        <v>0</v>
      </c>
      <c r="G147" s="83">
        <f>Funkcni!D144</f>
        <v>0</v>
      </c>
      <c r="H147" s="83">
        <f>Funkcni!E144</f>
        <v>0</v>
      </c>
      <c r="I147" s="83">
        <f>Funkcni!F144</f>
        <v>0</v>
      </c>
      <c r="J147" s="142">
        <f>Funkcni!G144</f>
        <v>0</v>
      </c>
    </row>
    <row r="148" spans="1:10" ht="16.5" customHeight="1">
      <c r="A148" s="55"/>
      <c r="B148" s="102"/>
      <c r="C148" s="52">
        <v>519</v>
      </c>
      <c r="D148" s="74" t="s">
        <v>353</v>
      </c>
      <c r="E148" s="83">
        <f>Funkcni!B145</f>
        <v>0</v>
      </c>
      <c r="F148" s="83">
        <f>Funkcni!C145</f>
        <v>0</v>
      </c>
      <c r="G148" s="83">
        <f>Funkcni!D145</f>
        <v>0</v>
      </c>
      <c r="H148" s="83">
        <f>Funkcni!E145</f>
        <v>0</v>
      </c>
      <c r="I148" s="83">
        <f>Funkcni!F145</f>
        <v>0</v>
      </c>
      <c r="J148" s="142">
        <f>Funkcni!G145</f>
        <v>0</v>
      </c>
    </row>
    <row r="149" spans="1:11" s="28" customFormat="1" ht="19.5" customHeight="1">
      <c r="A149" s="53"/>
      <c r="B149" s="102">
        <v>51</v>
      </c>
      <c r="C149" s="54"/>
      <c r="D149" s="77" t="s">
        <v>785</v>
      </c>
      <c r="E149" s="150">
        <f>Funkcni!B146</f>
        <v>0</v>
      </c>
      <c r="F149" s="150">
        <f>Funkcni!C146</f>
        <v>0</v>
      </c>
      <c r="G149" s="150">
        <f>Funkcni!D146</f>
        <v>0</v>
      </c>
      <c r="H149" s="150">
        <f>Funkcni!E146</f>
        <v>0</v>
      </c>
      <c r="I149" s="150">
        <f>Funkcni!F146</f>
        <v>0</v>
      </c>
      <c r="J149" s="168">
        <f>Funkcni!G146</f>
        <v>0</v>
      </c>
      <c r="K149" s="2"/>
    </row>
    <row r="150" spans="1:10" ht="16.5" customHeight="1">
      <c r="A150" s="55"/>
      <c r="B150" s="102"/>
      <c r="C150" s="52">
        <v>521</v>
      </c>
      <c r="D150" s="74" t="s">
        <v>498</v>
      </c>
      <c r="E150" s="83">
        <f>Funkcni!B147</f>
        <v>0</v>
      </c>
      <c r="F150" s="83">
        <f>Funkcni!C147</f>
        <v>0</v>
      </c>
      <c r="G150" s="83">
        <f>Funkcni!D147</f>
        <v>0</v>
      </c>
      <c r="H150" s="83">
        <f>Funkcni!E147</f>
        <v>0</v>
      </c>
      <c r="I150" s="83">
        <f>Funkcni!F147</f>
        <v>0</v>
      </c>
      <c r="J150" s="142">
        <f>Funkcni!G147</f>
        <v>0</v>
      </c>
    </row>
    <row r="151" spans="1:10" ht="16.5" customHeight="1">
      <c r="A151" s="55"/>
      <c r="B151" s="102"/>
      <c r="C151" s="52">
        <v>522</v>
      </c>
      <c r="D151" s="74" t="s">
        <v>354</v>
      </c>
      <c r="E151" s="83">
        <f>Funkcni!B148</f>
        <v>0</v>
      </c>
      <c r="F151" s="83">
        <f>Funkcni!C148</f>
        <v>0</v>
      </c>
      <c r="G151" s="83">
        <f>Funkcni!D148</f>
        <v>0</v>
      </c>
      <c r="H151" s="83">
        <f>Funkcni!E148</f>
        <v>0</v>
      </c>
      <c r="I151" s="83">
        <f>Funkcni!F148</f>
        <v>0</v>
      </c>
      <c r="J151" s="142">
        <f>Funkcni!G148</f>
        <v>0</v>
      </c>
    </row>
    <row r="152" spans="1:10" ht="16.5" customHeight="1">
      <c r="A152" s="55"/>
      <c r="B152" s="102"/>
      <c r="C152" s="52">
        <v>526</v>
      </c>
      <c r="D152" s="74" t="s">
        <v>499</v>
      </c>
      <c r="E152" s="83">
        <f>Funkcni!B149</f>
        <v>0</v>
      </c>
      <c r="F152" s="83">
        <f>Funkcni!C149</f>
        <v>0</v>
      </c>
      <c r="G152" s="83">
        <f>Funkcni!D149</f>
        <v>0</v>
      </c>
      <c r="H152" s="83">
        <f>Funkcni!E149</f>
        <v>0</v>
      </c>
      <c r="I152" s="83">
        <f>Funkcni!F149</f>
        <v>0</v>
      </c>
      <c r="J152" s="142">
        <f>Funkcni!G149</f>
        <v>0</v>
      </c>
    </row>
    <row r="153" spans="1:10" ht="16.5" customHeight="1">
      <c r="A153" s="55"/>
      <c r="B153" s="102"/>
      <c r="C153" s="52">
        <v>527</v>
      </c>
      <c r="D153" s="74" t="s">
        <v>500</v>
      </c>
      <c r="E153" s="83">
        <f>Funkcni!B150</f>
        <v>482.59</v>
      </c>
      <c r="F153" s="83">
        <f>Funkcni!C150</f>
        <v>453</v>
      </c>
      <c r="G153" s="83">
        <f>Funkcni!D150</f>
        <v>453</v>
      </c>
      <c r="H153" s="83">
        <f>Funkcni!E150</f>
        <v>225.988</v>
      </c>
      <c r="I153" s="83">
        <f>Funkcni!F150</f>
        <v>49.886975717</v>
      </c>
      <c r="J153" s="142">
        <f>Funkcni!G150</f>
        <v>46.828156406</v>
      </c>
    </row>
    <row r="154" spans="1:10" ht="22.5" customHeight="1">
      <c r="A154" s="55"/>
      <c r="B154" s="102"/>
      <c r="C154" s="52">
        <v>528</v>
      </c>
      <c r="D154" s="74" t="s">
        <v>497</v>
      </c>
      <c r="E154" s="83">
        <f>Funkcni!B151</f>
        <v>0</v>
      </c>
      <c r="F154" s="83">
        <f>Funkcni!C151</f>
        <v>0</v>
      </c>
      <c r="G154" s="83">
        <f>Funkcni!D151</f>
        <v>0</v>
      </c>
      <c r="H154" s="83">
        <f>Funkcni!E151</f>
        <v>0</v>
      </c>
      <c r="I154" s="83">
        <f>Funkcni!F151</f>
        <v>0</v>
      </c>
      <c r="J154" s="142">
        <f>Funkcni!G151</f>
        <v>0</v>
      </c>
    </row>
    <row r="155" spans="1:10" ht="16.5" customHeight="1">
      <c r="A155" s="55"/>
      <c r="B155" s="102"/>
      <c r="C155" s="52">
        <v>529</v>
      </c>
      <c r="D155" s="74" t="s">
        <v>786</v>
      </c>
      <c r="E155" s="83">
        <f>Funkcni!B152</f>
        <v>0</v>
      </c>
      <c r="F155" s="83">
        <f>Funkcni!C152</f>
        <v>0</v>
      </c>
      <c r="G155" s="83">
        <f>Funkcni!D152</f>
        <v>0</v>
      </c>
      <c r="H155" s="83">
        <f>Funkcni!E152</f>
        <v>0</v>
      </c>
      <c r="I155" s="83">
        <f>Funkcni!F152</f>
        <v>0</v>
      </c>
      <c r="J155" s="142">
        <f>Funkcni!G152</f>
        <v>0</v>
      </c>
    </row>
    <row r="156" spans="1:11" s="28" customFormat="1" ht="19.5" customHeight="1">
      <c r="A156" s="53"/>
      <c r="B156" s="102">
        <v>52</v>
      </c>
      <c r="C156" s="54"/>
      <c r="D156" s="77" t="s">
        <v>501</v>
      </c>
      <c r="E156" s="150">
        <f>Funkcni!B153</f>
        <v>482.59</v>
      </c>
      <c r="F156" s="150">
        <f>Funkcni!C153</f>
        <v>453</v>
      </c>
      <c r="G156" s="150">
        <f>Funkcni!D153</f>
        <v>453</v>
      </c>
      <c r="H156" s="150">
        <f>Funkcni!E153</f>
        <v>225.988</v>
      </c>
      <c r="I156" s="150">
        <f>Funkcni!F153</f>
        <v>49.886975717</v>
      </c>
      <c r="J156" s="168">
        <f>Funkcni!G153</f>
        <v>46.828156406</v>
      </c>
      <c r="K156" s="2"/>
    </row>
    <row r="157" spans="1:10" ht="16.5" customHeight="1">
      <c r="A157" s="55"/>
      <c r="B157" s="102"/>
      <c r="C157" s="52">
        <v>531</v>
      </c>
      <c r="D157" s="74" t="s">
        <v>355</v>
      </c>
      <c r="E157" s="83">
        <f>Funkcni!B154</f>
        <v>0</v>
      </c>
      <c r="F157" s="83">
        <f>Funkcni!C154</f>
        <v>0</v>
      </c>
      <c r="G157" s="83">
        <f>Funkcni!D154</f>
        <v>0</v>
      </c>
      <c r="H157" s="83">
        <f>Funkcni!E154</f>
        <v>0</v>
      </c>
      <c r="I157" s="83">
        <f>Funkcni!F154</f>
        <v>0</v>
      </c>
      <c r="J157" s="142">
        <f>Funkcni!G154</f>
        <v>0</v>
      </c>
    </row>
    <row r="158" spans="1:10" ht="22.5" customHeight="1">
      <c r="A158" s="55"/>
      <c r="B158" s="102"/>
      <c r="C158" s="59" t="s">
        <v>356</v>
      </c>
      <c r="D158" s="74" t="s">
        <v>601</v>
      </c>
      <c r="E158" s="83">
        <f>Funkcni!B155</f>
        <v>0</v>
      </c>
      <c r="F158" s="83">
        <f>Funkcni!C155</f>
        <v>0</v>
      </c>
      <c r="G158" s="83">
        <f>Funkcni!D155</f>
        <v>0</v>
      </c>
      <c r="H158" s="83">
        <f>Funkcni!E155</f>
        <v>0</v>
      </c>
      <c r="I158" s="83">
        <f>Funkcni!F155</f>
        <v>0</v>
      </c>
      <c r="J158" s="142">
        <f>Funkcni!G155</f>
        <v>0</v>
      </c>
    </row>
    <row r="159" spans="1:10" ht="16.5" customHeight="1">
      <c r="A159" s="55"/>
      <c r="B159" s="102"/>
      <c r="C159" s="52">
        <v>538</v>
      </c>
      <c r="D159" s="74" t="s">
        <v>357</v>
      </c>
      <c r="E159" s="83">
        <f>Funkcni!B156</f>
        <v>0</v>
      </c>
      <c r="F159" s="83">
        <f>Funkcni!C156</f>
        <v>0</v>
      </c>
      <c r="G159" s="83">
        <f>Funkcni!D156</f>
        <v>0</v>
      </c>
      <c r="H159" s="83">
        <f>Funkcni!E156</f>
        <v>0</v>
      </c>
      <c r="I159" s="83">
        <f>Funkcni!F156</f>
        <v>0</v>
      </c>
      <c r="J159" s="142">
        <f>Funkcni!G156</f>
        <v>0</v>
      </c>
    </row>
    <row r="160" spans="1:10" ht="16.5" customHeight="1">
      <c r="A160" s="55"/>
      <c r="B160" s="102"/>
      <c r="C160" s="52">
        <v>539</v>
      </c>
      <c r="D160" s="130" t="s">
        <v>787</v>
      </c>
      <c r="E160" s="83">
        <f>Funkcni!B157</f>
        <v>0</v>
      </c>
      <c r="F160" s="83">
        <f>Funkcni!C157</f>
        <v>0</v>
      </c>
      <c r="G160" s="83">
        <f>Funkcni!D157</f>
        <v>0</v>
      </c>
      <c r="H160" s="83">
        <f>Funkcni!E157</f>
        <v>0</v>
      </c>
      <c r="I160" s="83">
        <f>Funkcni!F157</f>
        <v>0</v>
      </c>
      <c r="J160" s="142">
        <f>Funkcni!G157</f>
        <v>0</v>
      </c>
    </row>
    <row r="161" spans="1:11" s="28" customFormat="1" ht="19.5" customHeight="1">
      <c r="A161" s="53"/>
      <c r="B161" s="102">
        <v>53</v>
      </c>
      <c r="C161" s="54"/>
      <c r="D161" s="131" t="s">
        <v>388</v>
      </c>
      <c r="E161" s="150">
        <f>Funkcni!B158</f>
        <v>0</v>
      </c>
      <c r="F161" s="150">
        <f>Funkcni!C158</f>
        <v>0</v>
      </c>
      <c r="G161" s="150">
        <f>Funkcni!D158</f>
        <v>0</v>
      </c>
      <c r="H161" s="150">
        <f>Funkcni!E158</f>
        <v>0</v>
      </c>
      <c r="I161" s="150">
        <f>Funkcni!F158</f>
        <v>0</v>
      </c>
      <c r="J161" s="168">
        <f>Funkcni!G158</f>
        <v>0</v>
      </c>
      <c r="K161" s="2"/>
    </row>
    <row r="162" spans="1:10" ht="16.5" customHeight="1">
      <c r="A162" s="55"/>
      <c r="B162" s="102"/>
      <c r="C162" s="52">
        <v>541</v>
      </c>
      <c r="D162" s="74" t="s">
        <v>358</v>
      </c>
      <c r="E162" s="83">
        <f>Funkcni!B159</f>
        <v>0</v>
      </c>
      <c r="F162" s="83">
        <f>Funkcni!C159</f>
        <v>0</v>
      </c>
      <c r="G162" s="83">
        <f>Funkcni!D159</f>
        <v>0</v>
      </c>
      <c r="H162" s="83">
        <f>Funkcni!E159</f>
        <v>0</v>
      </c>
      <c r="I162" s="83">
        <f>Funkcni!F159</f>
        <v>0</v>
      </c>
      <c r="J162" s="142">
        <f>Funkcni!G159</f>
        <v>0</v>
      </c>
    </row>
    <row r="163" spans="1:10" ht="16.5" customHeight="1">
      <c r="A163" s="55"/>
      <c r="B163" s="102"/>
      <c r="C163" s="52">
        <v>542</v>
      </c>
      <c r="D163" s="74" t="s">
        <v>359</v>
      </c>
      <c r="E163" s="83">
        <f>Funkcni!B160</f>
        <v>0</v>
      </c>
      <c r="F163" s="83">
        <f>Funkcni!C160</f>
        <v>0</v>
      </c>
      <c r="G163" s="83">
        <f>Funkcni!D160</f>
        <v>0</v>
      </c>
      <c r="H163" s="83">
        <f>Funkcni!E160</f>
        <v>0</v>
      </c>
      <c r="I163" s="83">
        <f>Funkcni!F160</f>
        <v>0</v>
      </c>
      <c r="J163" s="142">
        <f>Funkcni!G160</f>
        <v>0</v>
      </c>
    </row>
    <row r="164" spans="1:10" ht="16.5" customHeight="1">
      <c r="A164" s="55"/>
      <c r="B164" s="102"/>
      <c r="C164" s="52">
        <v>543</v>
      </c>
      <c r="D164" s="74" t="s">
        <v>360</v>
      </c>
      <c r="E164" s="83">
        <f>Funkcni!B161</f>
        <v>0</v>
      </c>
      <c r="F164" s="83">
        <f>Funkcni!C161</f>
        <v>0</v>
      </c>
      <c r="G164" s="83">
        <f>Funkcni!D161</f>
        <v>0</v>
      </c>
      <c r="H164" s="83">
        <f>Funkcni!E161</f>
        <v>0</v>
      </c>
      <c r="I164" s="83">
        <f>Funkcni!F161</f>
        <v>0</v>
      </c>
      <c r="J164" s="142">
        <f>Funkcni!G161</f>
        <v>0</v>
      </c>
    </row>
    <row r="165" spans="1:10" ht="16.5" customHeight="1">
      <c r="A165" s="55"/>
      <c r="B165" s="102"/>
      <c r="C165" s="52">
        <v>544</v>
      </c>
      <c r="D165" s="74" t="s">
        <v>363</v>
      </c>
      <c r="E165" s="83">
        <f>Funkcni!B162</f>
        <v>0</v>
      </c>
      <c r="F165" s="83">
        <f>Funkcni!C162</f>
        <v>0</v>
      </c>
      <c r="G165" s="83">
        <f>Funkcni!D162</f>
        <v>0</v>
      </c>
      <c r="H165" s="83">
        <f>Funkcni!E162</f>
        <v>0</v>
      </c>
      <c r="I165" s="83">
        <f>Funkcni!F162</f>
        <v>0</v>
      </c>
      <c r="J165" s="142">
        <f>Funkcni!G162</f>
        <v>0</v>
      </c>
    </row>
    <row r="166" spans="1:10" ht="16.5" customHeight="1">
      <c r="A166" s="55"/>
      <c r="B166" s="102"/>
      <c r="C166" s="52">
        <v>545</v>
      </c>
      <c r="D166" s="74" t="s">
        <v>788</v>
      </c>
      <c r="E166" s="83">
        <f>Funkcni!B163</f>
        <v>0</v>
      </c>
      <c r="F166" s="83">
        <f>Funkcni!C163</f>
        <v>0</v>
      </c>
      <c r="G166" s="83">
        <f>Funkcni!D163</f>
        <v>0</v>
      </c>
      <c r="H166" s="83">
        <f>Funkcni!E163</f>
        <v>0</v>
      </c>
      <c r="I166" s="83">
        <f>Funkcni!F163</f>
        <v>0</v>
      </c>
      <c r="J166" s="142">
        <f>Funkcni!G163</f>
        <v>0</v>
      </c>
    </row>
    <row r="167" spans="1:10" ht="16.5" customHeight="1">
      <c r="A167" s="55"/>
      <c r="B167" s="102"/>
      <c r="C167" s="52">
        <v>546</v>
      </c>
      <c r="D167" s="74" t="s">
        <v>364</v>
      </c>
      <c r="E167" s="83">
        <f>Funkcni!B164</f>
        <v>0</v>
      </c>
      <c r="F167" s="83">
        <f>Funkcni!C164</f>
        <v>0</v>
      </c>
      <c r="G167" s="83">
        <f>Funkcni!D164</f>
        <v>0</v>
      </c>
      <c r="H167" s="83">
        <f>Funkcni!E164</f>
        <v>0</v>
      </c>
      <c r="I167" s="83">
        <f>Funkcni!F164</f>
        <v>0</v>
      </c>
      <c r="J167" s="142">
        <f>Funkcni!G164</f>
        <v>0</v>
      </c>
    </row>
    <row r="168" spans="1:10" ht="16.5" customHeight="1">
      <c r="A168" s="55"/>
      <c r="B168" s="102"/>
      <c r="C168" s="52">
        <v>547</v>
      </c>
      <c r="D168" s="74" t="s">
        <v>789</v>
      </c>
      <c r="E168" s="83">
        <f>Funkcni!B165</f>
        <v>0</v>
      </c>
      <c r="F168" s="83">
        <f>Funkcni!C165</f>
        <v>0</v>
      </c>
      <c r="G168" s="83">
        <f>Funkcni!D165</f>
        <v>0</v>
      </c>
      <c r="H168" s="83">
        <f>Funkcni!E165</f>
        <v>0</v>
      </c>
      <c r="I168" s="83">
        <f>Funkcni!F165</f>
        <v>0</v>
      </c>
      <c r="J168" s="142">
        <f>Funkcni!G165</f>
        <v>0</v>
      </c>
    </row>
    <row r="169" spans="1:10" ht="16.5" customHeight="1">
      <c r="A169" s="55"/>
      <c r="B169" s="102"/>
      <c r="C169" s="52">
        <v>548</v>
      </c>
      <c r="D169" s="74" t="s">
        <v>365</v>
      </c>
      <c r="E169" s="83">
        <f>Funkcni!B166</f>
        <v>0</v>
      </c>
      <c r="F169" s="83">
        <f>Funkcni!C166</f>
        <v>0</v>
      </c>
      <c r="G169" s="83">
        <f>Funkcni!D166</f>
        <v>0</v>
      </c>
      <c r="H169" s="83">
        <f>Funkcni!E166</f>
        <v>0</v>
      </c>
      <c r="I169" s="83">
        <f>Funkcni!F166</f>
        <v>0</v>
      </c>
      <c r="J169" s="142">
        <f>Funkcni!G166</f>
        <v>0</v>
      </c>
    </row>
    <row r="170" spans="1:10" ht="16.5" customHeight="1">
      <c r="A170" s="55"/>
      <c r="B170" s="102"/>
      <c r="C170" s="52">
        <v>549</v>
      </c>
      <c r="D170" s="74" t="s">
        <v>366</v>
      </c>
      <c r="E170" s="83">
        <f>Funkcni!B167</f>
        <v>0</v>
      </c>
      <c r="F170" s="83">
        <f>Funkcni!C167</f>
        <v>0</v>
      </c>
      <c r="G170" s="83">
        <f>Funkcni!D167</f>
        <v>8815</v>
      </c>
      <c r="H170" s="83">
        <f>Funkcni!E167</f>
        <v>7488.17683</v>
      </c>
      <c r="I170" s="83">
        <f>Funkcni!F167</f>
        <v>84.94812059</v>
      </c>
      <c r="J170" s="142" t="str">
        <f>Funkcni!G167</f>
        <v>X</v>
      </c>
    </row>
    <row r="171" spans="1:11" s="28" customFormat="1" ht="19.5" customHeight="1">
      <c r="A171" s="53"/>
      <c r="B171" s="102">
        <v>54</v>
      </c>
      <c r="C171" s="54"/>
      <c r="D171" s="77" t="s">
        <v>367</v>
      </c>
      <c r="E171" s="150">
        <f>Funkcni!B168</f>
        <v>0</v>
      </c>
      <c r="F171" s="150">
        <f>Funkcni!C168</f>
        <v>0</v>
      </c>
      <c r="G171" s="150">
        <f>Funkcni!D168</f>
        <v>8815</v>
      </c>
      <c r="H171" s="150">
        <f>Funkcni!E168</f>
        <v>7488.17683</v>
      </c>
      <c r="I171" s="150">
        <f>Funkcni!F168</f>
        <v>84.94812059</v>
      </c>
      <c r="J171" s="168" t="str">
        <f>Funkcni!G168</f>
        <v>X</v>
      </c>
      <c r="K171" s="2"/>
    </row>
    <row r="172" spans="1:10" ht="16.5" customHeight="1">
      <c r="A172" s="55"/>
      <c r="B172" s="102"/>
      <c r="C172" s="52">
        <v>551</v>
      </c>
      <c r="D172" s="74" t="s">
        <v>368</v>
      </c>
      <c r="E172" s="83">
        <f>Funkcni!B169</f>
        <v>0</v>
      </c>
      <c r="F172" s="83">
        <f>Funkcni!C169</f>
        <v>0</v>
      </c>
      <c r="G172" s="83">
        <f>Funkcni!D169</f>
        <v>0</v>
      </c>
      <c r="H172" s="83">
        <f>Funkcni!E169</f>
        <v>0</v>
      </c>
      <c r="I172" s="83">
        <f>Funkcni!F169</f>
        <v>0</v>
      </c>
      <c r="J172" s="142">
        <f>Funkcni!G169</f>
        <v>0</v>
      </c>
    </row>
    <row r="173" spans="1:10" ht="16.5" customHeight="1">
      <c r="A173" s="55"/>
      <c r="B173" s="102"/>
      <c r="C173" s="52">
        <v>552</v>
      </c>
      <c r="D173" s="74" t="s">
        <v>502</v>
      </c>
      <c r="E173" s="83">
        <f>Funkcni!B170</f>
        <v>0</v>
      </c>
      <c r="F173" s="83">
        <f>Funkcni!C170</f>
        <v>0</v>
      </c>
      <c r="G173" s="83">
        <f>Funkcni!D170</f>
        <v>0</v>
      </c>
      <c r="H173" s="83">
        <f>Funkcni!E170</f>
        <v>0</v>
      </c>
      <c r="I173" s="83">
        <f>Funkcni!F170</f>
        <v>0</v>
      </c>
      <c r="J173" s="142">
        <f>Funkcni!G170</f>
        <v>0</v>
      </c>
    </row>
    <row r="174" spans="1:10" ht="22.5" customHeight="1">
      <c r="A174" s="55"/>
      <c r="B174" s="102"/>
      <c r="C174" s="52">
        <v>556</v>
      </c>
      <c r="D174" s="74" t="s">
        <v>503</v>
      </c>
      <c r="E174" s="83">
        <f>Funkcni!B171</f>
        <v>0</v>
      </c>
      <c r="F174" s="83">
        <f>Funkcni!C171</f>
        <v>0</v>
      </c>
      <c r="G174" s="83">
        <f>Funkcni!D171</f>
        <v>0</v>
      </c>
      <c r="H174" s="83">
        <f>Funkcni!E171</f>
        <v>0</v>
      </c>
      <c r="I174" s="83">
        <f>Funkcni!F171</f>
        <v>0</v>
      </c>
      <c r="J174" s="142">
        <f>Funkcni!G171</f>
        <v>0</v>
      </c>
    </row>
    <row r="175" spans="1:10" ht="22.5" customHeight="1">
      <c r="A175" s="55"/>
      <c r="B175" s="102"/>
      <c r="C175" s="52">
        <v>558</v>
      </c>
      <c r="D175" s="74" t="s">
        <v>504</v>
      </c>
      <c r="E175" s="83">
        <f>Funkcni!B172</f>
        <v>0</v>
      </c>
      <c r="F175" s="83">
        <f>Funkcni!C172</f>
        <v>0</v>
      </c>
      <c r="G175" s="83">
        <f>Funkcni!D172</f>
        <v>0</v>
      </c>
      <c r="H175" s="83">
        <f>Funkcni!E172</f>
        <v>0</v>
      </c>
      <c r="I175" s="83">
        <f>Funkcni!F172</f>
        <v>0</v>
      </c>
      <c r="J175" s="142">
        <f>Funkcni!G172</f>
        <v>0</v>
      </c>
    </row>
    <row r="176" spans="1:10" ht="22.5" customHeight="1">
      <c r="A176" s="55"/>
      <c r="B176" s="102"/>
      <c r="C176" s="52">
        <v>559</v>
      </c>
      <c r="D176" s="74" t="s">
        <v>790</v>
      </c>
      <c r="E176" s="83">
        <f>Funkcni!B173</f>
        <v>0</v>
      </c>
      <c r="F176" s="83">
        <f>Funkcni!C173</f>
        <v>0</v>
      </c>
      <c r="G176" s="83">
        <f>Funkcni!D173</f>
        <v>0</v>
      </c>
      <c r="H176" s="83">
        <f>Funkcni!E173</f>
        <v>0</v>
      </c>
      <c r="I176" s="83">
        <f>Funkcni!F173</f>
        <v>0</v>
      </c>
      <c r="J176" s="142">
        <f>Funkcni!G173</f>
        <v>0</v>
      </c>
    </row>
    <row r="177" spans="1:11" s="28" customFormat="1" ht="24" customHeight="1">
      <c r="A177" s="53"/>
      <c r="B177" s="102">
        <v>55</v>
      </c>
      <c r="C177" s="54"/>
      <c r="D177" s="78" t="s">
        <v>507</v>
      </c>
      <c r="E177" s="152">
        <f>Funkcni!B174</f>
        <v>0</v>
      </c>
      <c r="F177" s="152">
        <f>Funkcni!C174</f>
        <v>0</v>
      </c>
      <c r="G177" s="152">
        <f>Funkcni!D174</f>
        <v>0</v>
      </c>
      <c r="H177" s="152">
        <f>Funkcni!E174</f>
        <v>0</v>
      </c>
      <c r="I177" s="152">
        <f>Funkcni!F174</f>
        <v>0</v>
      </c>
      <c r="J177" s="169">
        <f>Funkcni!G174</f>
        <v>0</v>
      </c>
      <c r="K177" s="2"/>
    </row>
    <row r="178" spans="1:11" s="28" customFormat="1" ht="21.75" customHeight="1" thickBot="1">
      <c r="A178" s="104">
        <v>5</v>
      </c>
      <c r="B178" s="102"/>
      <c r="C178" s="54"/>
      <c r="D178" s="96" t="s">
        <v>369</v>
      </c>
      <c r="E178" s="171">
        <f>Funkcni!B175</f>
        <v>482.59</v>
      </c>
      <c r="F178" s="172">
        <f>Funkcni!C175</f>
        <v>453</v>
      </c>
      <c r="G178" s="172">
        <f>Funkcni!D175</f>
        <v>9268</v>
      </c>
      <c r="H178" s="172">
        <f>Funkcni!E175</f>
        <v>7714.16483</v>
      </c>
      <c r="I178" s="172">
        <f>Funkcni!F175</f>
        <v>83.234406884</v>
      </c>
      <c r="J178" s="173">
        <f>Funkcni!G175</f>
        <v>1598.492473943</v>
      </c>
      <c r="K178" s="2"/>
    </row>
    <row r="179" spans="1:10" ht="18" customHeight="1">
      <c r="A179" s="55"/>
      <c r="B179" s="102"/>
      <c r="C179" s="52">
        <v>611</v>
      </c>
      <c r="D179" s="74" t="s">
        <v>370</v>
      </c>
      <c r="E179" s="83">
        <f>Funkcni!B176</f>
        <v>0</v>
      </c>
      <c r="F179" s="83">
        <f>Funkcni!C176</f>
        <v>0</v>
      </c>
      <c r="G179" s="83">
        <f>Funkcni!D176</f>
        <v>0</v>
      </c>
      <c r="H179" s="83">
        <f>Funkcni!E176</f>
        <v>0</v>
      </c>
      <c r="I179" s="83">
        <f>Funkcni!F176</f>
        <v>0</v>
      </c>
      <c r="J179" s="167">
        <f>Funkcni!G176</f>
        <v>0</v>
      </c>
    </row>
    <row r="180" spans="1:10" ht="16.5" customHeight="1">
      <c r="A180" s="55"/>
      <c r="B180" s="102"/>
      <c r="C180" s="52">
        <v>612</v>
      </c>
      <c r="D180" s="74" t="s">
        <v>371</v>
      </c>
      <c r="E180" s="83">
        <f>Funkcni!B177</f>
        <v>0</v>
      </c>
      <c r="F180" s="83">
        <f>Funkcni!C177</f>
        <v>0</v>
      </c>
      <c r="G180" s="83">
        <f>Funkcni!D177</f>
        <v>0</v>
      </c>
      <c r="H180" s="83">
        <f>Funkcni!E177</f>
        <v>0</v>
      </c>
      <c r="I180" s="83">
        <f>Funkcni!F177</f>
        <v>0</v>
      </c>
      <c r="J180" s="142">
        <f>Funkcni!G177</f>
        <v>0</v>
      </c>
    </row>
    <row r="181" spans="1:10" ht="16.5" customHeight="1">
      <c r="A181" s="55"/>
      <c r="B181" s="102"/>
      <c r="C181" s="52">
        <v>613</v>
      </c>
      <c r="D181" s="74" t="s">
        <v>372</v>
      </c>
      <c r="E181" s="83">
        <f>Funkcni!B178</f>
        <v>0</v>
      </c>
      <c r="F181" s="83">
        <f>Funkcni!C178</f>
        <v>0</v>
      </c>
      <c r="G181" s="83">
        <f>Funkcni!D178</f>
        <v>0</v>
      </c>
      <c r="H181" s="83">
        <f>Funkcni!E178</f>
        <v>0</v>
      </c>
      <c r="I181" s="83">
        <f>Funkcni!F178</f>
        <v>0</v>
      </c>
      <c r="J181" s="142">
        <f>Funkcni!G178</f>
        <v>0</v>
      </c>
    </row>
    <row r="182" spans="1:10" ht="22.5" customHeight="1">
      <c r="A182" s="55"/>
      <c r="B182" s="102"/>
      <c r="C182" s="52">
        <v>614</v>
      </c>
      <c r="D182" s="74" t="s">
        <v>791</v>
      </c>
      <c r="E182" s="83">
        <f>Funkcni!B179</f>
        <v>14650568.49</v>
      </c>
      <c r="F182" s="83">
        <f>Funkcni!C179</f>
        <v>12959575</v>
      </c>
      <c r="G182" s="83">
        <f>Funkcni!D179</f>
        <v>15074609</v>
      </c>
      <c r="H182" s="83">
        <f>Funkcni!E179</f>
        <v>14522019.23945</v>
      </c>
      <c r="I182" s="83">
        <f>Funkcni!F179</f>
        <v>96.334301204</v>
      </c>
      <c r="J182" s="142">
        <f>Funkcni!G179</f>
        <v>99.122564762</v>
      </c>
    </row>
    <row r="183" spans="1:10" ht="22.5" customHeight="1">
      <c r="A183" s="55"/>
      <c r="B183" s="102"/>
      <c r="C183" s="52">
        <v>615</v>
      </c>
      <c r="D183" s="74" t="s">
        <v>792</v>
      </c>
      <c r="E183" s="83">
        <f>Funkcni!B180</f>
        <v>0</v>
      </c>
      <c r="F183" s="83">
        <f>Funkcni!C180</f>
        <v>0</v>
      </c>
      <c r="G183" s="83">
        <f>Funkcni!D180</f>
        <v>0</v>
      </c>
      <c r="H183" s="83">
        <f>Funkcni!E180</f>
        <v>0</v>
      </c>
      <c r="I183" s="83">
        <f>Funkcni!F180</f>
        <v>0</v>
      </c>
      <c r="J183" s="142">
        <f>Funkcni!G180</f>
        <v>0</v>
      </c>
    </row>
    <row r="184" spans="1:10" ht="16.5" customHeight="1">
      <c r="A184" s="55"/>
      <c r="B184" s="102"/>
      <c r="C184" s="52">
        <v>617</v>
      </c>
      <c r="D184" s="74" t="s">
        <v>373</v>
      </c>
      <c r="E184" s="83">
        <f>Funkcni!B181</f>
        <v>0</v>
      </c>
      <c r="F184" s="83">
        <f>Funkcni!C181</f>
        <v>0</v>
      </c>
      <c r="G184" s="83">
        <f>Funkcni!D181</f>
        <v>0</v>
      </c>
      <c r="H184" s="83">
        <f>Funkcni!E181</f>
        <v>0</v>
      </c>
      <c r="I184" s="83">
        <f>Funkcni!F181</f>
        <v>0</v>
      </c>
      <c r="J184" s="142">
        <f>Funkcni!G181</f>
        <v>0</v>
      </c>
    </row>
    <row r="185" spans="1:10" ht="16.5" customHeight="1">
      <c r="A185" s="55"/>
      <c r="B185" s="102"/>
      <c r="C185" s="52">
        <v>618</v>
      </c>
      <c r="D185" s="74" t="s">
        <v>374</v>
      </c>
      <c r="E185" s="83">
        <f>Funkcni!B182</f>
        <v>0</v>
      </c>
      <c r="F185" s="83">
        <f>Funkcni!C182</f>
        <v>0</v>
      </c>
      <c r="G185" s="83">
        <f>Funkcni!D182</f>
        <v>0</v>
      </c>
      <c r="H185" s="83">
        <f>Funkcni!E182</f>
        <v>0</v>
      </c>
      <c r="I185" s="83">
        <f>Funkcni!F182</f>
        <v>0</v>
      </c>
      <c r="J185" s="142">
        <f>Funkcni!G182</f>
        <v>0</v>
      </c>
    </row>
    <row r="186" spans="1:10" ht="16.5" customHeight="1">
      <c r="A186" s="55"/>
      <c r="B186" s="102"/>
      <c r="C186" s="52">
        <v>619</v>
      </c>
      <c r="D186" s="74" t="s">
        <v>375</v>
      </c>
      <c r="E186" s="83">
        <f>Funkcni!B183</f>
        <v>0</v>
      </c>
      <c r="F186" s="83">
        <f>Funkcni!C183</f>
        <v>0</v>
      </c>
      <c r="G186" s="83">
        <f>Funkcni!D183</f>
        <v>0</v>
      </c>
      <c r="H186" s="83">
        <f>Funkcni!E183</f>
        <v>0</v>
      </c>
      <c r="I186" s="83">
        <f>Funkcni!F183</f>
        <v>0</v>
      </c>
      <c r="J186" s="142">
        <f>Funkcni!G183</f>
        <v>0</v>
      </c>
    </row>
    <row r="187" spans="1:11" s="28" customFormat="1" ht="24" customHeight="1">
      <c r="A187" s="53"/>
      <c r="B187" s="102">
        <v>61</v>
      </c>
      <c r="C187" s="54"/>
      <c r="D187" s="77" t="s">
        <v>376</v>
      </c>
      <c r="E187" s="150">
        <f>Funkcni!B184</f>
        <v>14650568.49</v>
      </c>
      <c r="F187" s="150">
        <f>Funkcni!C184</f>
        <v>12959575</v>
      </c>
      <c r="G187" s="150">
        <f>Funkcni!D184</f>
        <v>15074609</v>
      </c>
      <c r="H187" s="150">
        <f>Funkcni!E184</f>
        <v>14522019.23945</v>
      </c>
      <c r="I187" s="150">
        <f>Funkcni!F184</f>
        <v>96.334301204</v>
      </c>
      <c r="J187" s="168">
        <f>Funkcni!G184</f>
        <v>99.122564762</v>
      </c>
      <c r="K187" s="2"/>
    </row>
    <row r="188" spans="1:10" ht="16.5" customHeight="1">
      <c r="A188" s="55"/>
      <c r="B188" s="102"/>
      <c r="C188" s="52">
        <v>621</v>
      </c>
      <c r="D188" s="74" t="s">
        <v>377</v>
      </c>
      <c r="E188" s="83">
        <f>Funkcni!B185</f>
        <v>0</v>
      </c>
      <c r="F188" s="83">
        <f>Funkcni!C185</f>
        <v>0</v>
      </c>
      <c r="G188" s="83">
        <f>Funkcni!D185</f>
        <v>0</v>
      </c>
      <c r="H188" s="83">
        <f>Funkcni!E185</f>
        <v>0</v>
      </c>
      <c r="I188" s="83">
        <f>Funkcni!F185</f>
        <v>0</v>
      </c>
      <c r="J188" s="142">
        <f>Funkcni!G185</f>
        <v>0</v>
      </c>
    </row>
    <row r="189" spans="1:10" ht="22.5" customHeight="1">
      <c r="A189" s="55"/>
      <c r="B189" s="102"/>
      <c r="C189" s="52">
        <v>622</v>
      </c>
      <c r="D189" s="74" t="s">
        <v>597</v>
      </c>
      <c r="E189" s="83">
        <f>Funkcni!B186</f>
        <v>0</v>
      </c>
      <c r="F189" s="83">
        <f>Funkcni!C186</f>
        <v>0</v>
      </c>
      <c r="G189" s="83">
        <f>Funkcni!D186</f>
        <v>0</v>
      </c>
      <c r="H189" s="83">
        <f>Funkcni!E186</f>
        <v>0</v>
      </c>
      <c r="I189" s="83">
        <f>Funkcni!F186</f>
        <v>0</v>
      </c>
      <c r="J189" s="142">
        <f>Funkcni!G186</f>
        <v>0</v>
      </c>
    </row>
    <row r="190" spans="1:11" s="28" customFormat="1" ht="19.5" customHeight="1">
      <c r="A190" s="53"/>
      <c r="B190" s="102">
        <v>62</v>
      </c>
      <c r="C190" s="54"/>
      <c r="D190" s="77" t="s">
        <v>421</v>
      </c>
      <c r="E190" s="150">
        <f>Funkcni!B187</f>
        <v>0</v>
      </c>
      <c r="F190" s="150">
        <f>Funkcni!C187</f>
        <v>0</v>
      </c>
      <c r="G190" s="150">
        <f>Funkcni!D187</f>
        <v>0</v>
      </c>
      <c r="H190" s="150">
        <f>Funkcni!E187</f>
        <v>0</v>
      </c>
      <c r="I190" s="150">
        <f>Funkcni!F187</f>
        <v>0</v>
      </c>
      <c r="J190" s="168">
        <f>Funkcni!G187</f>
        <v>0</v>
      </c>
      <c r="K190" s="2"/>
    </row>
    <row r="191" spans="1:10" ht="16.5" customHeight="1">
      <c r="A191" s="55"/>
      <c r="B191" s="56"/>
      <c r="C191" s="52">
        <v>631</v>
      </c>
      <c r="D191" s="74" t="s">
        <v>378</v>
      </c>
      <c r="E191" s="83">
        <f>Funkcni!B188</f>
        <v>0</v>
      </c>
      <c r="F191" s="83">
        <f>Funkcni!C188</f>
        <v>0</v>
      </c>
      <c r="G191" s="83">
        <f>Funkcni!D188</f>
        <v>0</v>
      </c>
      <c r="H191" s="83">
        <f>Funkcni!E188</f>
        <v>0</v>
      </c>
      <c r="I191" s="83">
        <f>Funkcni!F188</f>
        <v>0</v>
      </c>
      <c r="J191" s="142">
        <f>Funkcni!G188</f>
        <v>0</v>
      </c>
    </row>
    <row r="192" spans="1:10" ht="16.5" customHeight="1">
      <c r="A192" s="55"/>
      <c r="B192" s="56"/>
      <c r="C192" s="52">
        <v>632</v>
      </c>
      <c r="D192" s="74" t="s">
        <v>379</v>
      </c>
      <c r="E192" s="83">
        <f>Funkcni!B189</f>
        <v>0</v>
      </c>
      <c r="F192" s="83">
        <f>Funkcni!C189</f>
        <v>0</v>
      </c>
      <c r="G192" s="83">
        <f>Funkcni!D189</f>
        <v>0</v>
      </c>
      <c r="H192" s="83">
        <f>Funkcni!E189</f>
        <v>0</v>
      </c>
      <c r="I192" s="83">
        <f>Funkcni!F189</f>
        <v>0</v>
      </c>
      <c r="J192" s="142">
        <f>Funkcni!G189</f>
        <v>0</v>
      </c>
    </row>
    <row r="193" spans="1:10" ht="16.5" customHeight="1">
      <c r="A193" s="55"/>
      <c r="B193" s="56"/>
      <c r="C193" s="52">
        <v>633</v>
      </c>
      <c r="D193" s="74" t="s">
        <v>380</v>
      </c>
      <c r="E193" s="83">
        <f>Funkcni!B190</f>
        <v>0</v>
      </c>
      <c r="F193" s="83">
        <f>Funkcni!C190</f>
        <v>0</v>
      </c>
      <c r="G193" s="83">
        <f>Funkcni!D190</f>
        <v>0</v>
      </c>
      <c r="H193" s="83">
        <f>Funkcni!E190</f>
        <v>0</v>
      </c>
      <c r="I193" s="83">
        <f>Funkcni!F190</f>
        <v>0</v>
      </c>
      <c r="J193" s="142">
        <f>Funkcni!G190</f>
        <v>0</v>
      </c>
    </row>
    <row r="194" spans="1:10" ht="16.5" customHeight="1">
      <c r="A194" s="55"/>
      <c r="B194" s="56"/>
      <c r="C194" s="52">
        <v>639</v>
      </c>
      <c r="D194" s="74" t="s">
        <v>381</v>
      </c>
      <c r="E194" s="83">
        <f>Funkcni!B191</f>
        <v>0</v>
      </c>
      <c r="F194" s="83">
        <f>Funkcni!C191</f>
        <v>0</v>
      </c>
      <c r="G194" s="83">
        <f>Funkcni!D191</f>
        <v>0</v>
      </c>
      <c r="H194" s="83">
        <f>Funkcni!E191</f>
        <v>0</v>
      </c>
      <c r="I194" s="83">
        <f>Funkcni!F191</f>
        <v>0</v>
      </c>
      <c r="J194" s="142">
        <f>Funkcni!G191</f>
        <v>0</v>
      </c>
    </row>
    <row r="195" spans="1:11" s="28" customFormat="1" ht="19.5" customHeight="1">
      <c r="A195" s="98"/>
      <c r="B195" s="101">
        <v>63</v>
      </c>
      <c r="C195" s="54"/>
      <c r="D195" s="77" t="s">
        <v>382</v>
      </c>
      <c r="E195" s="150">
        <f>Funkcni!B192</f>
        <v>0</v>
      </c>
      <c r="F195" s="150">
        <f>Funkcni!C192</f>
        <v>0</v>
      </c>
      <c r="G195" s="150">
        <f>Funkcni!D192</f>
        <v>0</v>
      </c>
      <c r="H195" s="150">
        <f>Funkcni!E192</f>
        <v>0</v>
      </c>
      <c r="I195" s="150">
        <f>Funkcni!F192</f>
        <v>0</v>
      </c>
      <c r="J195" s="168">
        <f>Funkcni!G192</f>
        <v>0</v>
      </c>
      <c r="K195" s="2"/>
    </row>
    <row r="196" spans="1:10" ht="16.5" customHeight="1">
      <c r="A196" s="100"/>
      <c r="B196" s="101"/>
      <c r="C196" s="52">
        <v>640</v>
      </c>
      <c r="D196" s="74" t="s">
        <v>383</v>
      </c>
      <c r="E196" s="83">
        <f>Funkcni!B193</f>
        <v>12024.46</v>
      </c>
      <c r="F196" s="83">
        <f>Funkcni!C193</f>
        <v>38880</v>
      </c>
      <c r="G196" s="83">
        <f>Funkcni!D193</f>
        <v>38880</v>
      </c>
      <c r="H196" s="83">
        <f>Funkcni!E193</f>
        <v>23013.46905</v>
      </c>
      <c r="I196" s="83">
        <f>Funkcni!F193</f>
        <v>59.191021219</v>
      </c>
      <c r="J196" s="142">
        <f>Funkcni!G193</f>
        <v>191.38879459</v>
      </c>
    </row>
    <row r="197" spans="1:11" s="28" customFormat="1" ht="19.5" customHeight="1">
      <c r="A197" s="98"/>
      <c r="B197" s="101">
        <v>64</v>
      </c>
      <c r="C197" s="54"/>
      <c r="D197" s="78" t="s">
        <v>383</v>
      </c>
      <c r="E197" s="152">
        <f>Funkcni!B194</f>
        <v>12024.46</v>
      </c>
      <c r="F197" s="152">
        <f>Funkcni!C194</f>
        <v>38880</v>
      </c>
      <c r="G197" s="152">
        <f>Funkcni!D194</f>
        <v>38880</v>
      </c>
      <c r="H197" s="152">
        <f>Funkcni!E194</f>
        <v>23013.46905</v>
      </c>
      <c r="I197" s="152">
        <f>Funkcni!F194</f>
        <v>59.191021219</v>
      </c>
      <c r="J197" s="169">
        <f>Funkcni!G194</f>
        <v>191.38879459</v>
      </c>
      <c r="K197" s="2"/>
    </row>
    <row r="198" spans="1:11" s="28" customFormat="1" ht="21.75" customHeight="1" thickBot="1">
      <c r="A198" s="104">
        <v>6</v>
      </c>
      <c r="B198" s="99"/>
      <c r="C198" s="54"/>
      <c r="D198" s="96" t="s">
        <v>384</v>
      </c>
      <c r="E198" s="171">
        <f>Funkcni!B195</f>
        <v>14662592.95</v>
      </c>
      <c r="F198" s="172">
        <f>Funkcni!C195</f>
        <v>12998455</v>
      </c>
      <c r="G198" s="172">
        <f>Funkcni!D195</f>
        <v>15113489</v>
      </c>
      <c r="H198" s="172">
        <f>Funkcni!E195</f>
        <v>14545032.7085</v>
      </c>
      <c r="I198" s="172">
        <f>Funkcni!F195</f>
        <v>96.238748766</v>
      </c>
      <c r="J198" s="173">
        <f>Funkcni!G195</f>
        <v>99.198230205</v>
      </c>
      <c r="K198" s="2"/>
    </row>
    <row r="199" spans="1:11" s="28" customFormat="1" ht="34.5" customHeight="1" thickBot="1">
      <c r="A199" s="263" t="s">
        <v>511</v>
      </c>
      <c r="B199" s="264"/>
      <c r="C199" s="265"/>
      <c r="D199" s="32" t="s">
        <v>793</v>
      </c>
      <c r="E199" s="154">
        <f>Funkcni!B196</f>
        <v>16712959.58</v>
      </c>
      <c r="F199" s="155">
        <f>Funkcni!C196</f>
        <v>15188284</v>
      </c>
      <c r="G199" s="155">
        <f>Funkcni!D196</f>
        <v>17324401</v>
      </c>
      <c r="H199" s="155">
        <f>Funkcni!E196</f>
        <v>16495473.34535</v>
      </c>
      <c r="I199" s="155">
        <f>Funkcni!F196</f>
        <v>95.215259364</v>
      </c>
      <c r="J199" s="170">
        <f>Funkcni!G196</f>
        <v>98.698697058</v>
      </c>
      <c r="K199" s="2"/>
    </row>
    <row r="200" spans="1:9" s="35" customFormat="1" ht="21" customHeight="1">
      <c r="A200" s="62"/>
      <c r="B200" s="63"/>
      <c r="C200" s="64"/>
      <c r="D200" s="64"/>
      <c r="E200" s="65"/>
      <c r="F200" s="65"/>
      <c r="G200" s="65"/>
      <c r="H200" s="66"/>
      <c r="I200" s="66"/>
    </row>
    <row r="201" spans="3:10" s="35" customFormat="1" ht="12.75">
      <c r="C201" s="67"/>
      <c r="D201" s="146"/>
      <c r="E201" s="239"/>
      <c r="F201" s="239"/>
      <c r="G201" s="235"/>
      <c r="H201" s="235"/>
      <c r="I201" s="235"/>
      <c r="J201" s="235"/>
    </row>
    <row r="202" spans="3:6" s="35" customFormat="1" ht="12">
      <c r="C202" s="67"/>
      <c r="D202" s="147"/>
      <c r="E202" s="70"/>
      <c r="F202" s="71"/>
    </row>
    <row r="203" spans="3:5" s="35" customFormat="1" ht="12">
      <c r="C203" s="67"/>
      <c r="D203" s="148"/>
      <c r="E203" s="69"/>
    </row>
    <row r="204" spans="3:6" s="35" customFormat="1" ht="12">
      <c r="C204" s="67"/>
      <c r="D204" s="148"/>
      <c r="E204" s="68"/>
      <c r="F204" s="33"/>
    </row>
    <row r="205" spans="3:6" s="35" customFormat="1" ht="12">
      <c r="C205" s="33"/>
      <c r="D205" s="148"/>
      <c r="E205" s="68"/>
      <c r="F205" s="33"/>
    </row>
    <row r="206" spans="4:6" s="35" customFormat="1" ht="12">
      <c r="D206" s="148"/>
      <c r="E206" s="68"/>
      <c r="F206" s="33"/>
    </row>
    <row r="207" s="1" customFormat="1" ht="8.25">
      <c r="C207" s="60"/>
    </row>
    <row r="208" s="1" customFormat="1" ht="8.25">
      <c r="C208" s="60"/>
    </row>
    <row r="209" s="1" customFormat="1" ht="8.25">
      <c r="C209" s="60"/>
    </row>
    <row r="210" s="1" customFormat="1" ht="8.25">
      <c r="C210" s="60"/>
    </row>
    <row r="211" s="1" customFormat="1" ht="8.25">
      <c r="C211" s="60"/>
    </row>
    <row r="212" s="1" customFormat="1" ht="8.25">
      <c r="C212" s="60"/>
    </row>
    <row r="213" s="1" customFormat="1" ht="8.25">
      <c r="C213" s="60"/>
    </row>
    <row r="214" s="1" customFormat="1" ht="8.25">
      <c r="C214" s="60"/>
    </row>
  </sheetData>
  <sheetProtection/>
  <mergeCells count="4">
    <mergeCell ref="A5:A7"/>
    <mergeCell ref="C5:C7"/>
    <mergeCell ref="B5:B7"/>
    <mergeCell ref="A199:C199"/>
  </mergeCells>
  <printOptions/>
  <pageMargins left="0.984251968503937" right="0.3937007874015748" top="0.3937007874015748" bottom="0.5905511811023623" header="0.1968503937007874" footer="0.1968503937007874"/>
  <pageSetup fitToHeight="10" fitToWidth="1" horizontalDpi="600" verticalDpi="600" orientation="portrait" paperSize="9" scale="65" r:id="rId1"/>
  <headerFooter alignWithMargins="0">
    <oddHeader>&amp;R&amp;"Arial,Tučné"&amp;12&amp;UPříloha č. 8</oddHeader>
    <oddFooter>&amp;CStrana &amp;P</oddFooter>
  </headerFooter>
  <rowBreaks count="3" manualBreakCount="3">
    <brk id="58" max="255" man="1"/>
    <brk id="115" max="255" man="1"/>
    <brk id="161" max="255" man="1"/>
  </rowBreaks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0" bestFit="1" customWidth="1"/>
    <col min="2" max="2" width="17.57421875" style="0" bestFit="1" customWidth="1"/>
    <col min="3" max="4" width="19.140625" style="0" bestFit="1" customWidth="1"/>
    <col min="5" max="5" width="17.57421875" style="0" bestFit="1" customWidth="1"/>
    <col min="6" max="6" width="10.00390625" style="0" bestFit="1" customWidth="1"/>
    <col min="7" max="7" width="9.8515625" style="0" bestFit="1" customWidth="1"/>
  </cols>
  <sheetData>
    <row r="1" spans="1:6" ht="12.75">
      <c r="A1" t="s">
        <v>778</v>
      </c>
      <c r="B1" t="str">
        <f>IF(ISERROR(RIGHT(B4,LEN(B4)-9)),"","001-"&amp;E1)</f>
        <v>001-012/2011</v>
      </c>
      <c r="C1" t="str">
        <f>IF(ISERROR(RIGHT(B4,LEN(B4)-9)),"",LEFT(B4,8))</f>
        <v>012/2010</v>
      </c>
      <c r="E1" t="str">
        <f>IF(ISERROR(RIGHT(B4,LEN(B4)-9)),"",LEFT(E4,8))</f>
        <v>012/2011</v>
      </c>
      <c r="F1" t="str">
        <f>IF(ISERROR(RIGHT(B4,LEN(B4)-9)),"",RIGHT(LEFT(E4,8),4))</f>
        <v>2011</v>
      </c>
    </row>
    <row r="2" spans="1:2" ht="12.75">
      <c r="A2" t="s">
        <v>777</v>
      </c>
      <c r="B2" t="str">
        <f>IF(ISERROR(RIGHT(B4,LEN(B4)-9)),"",RIGHT(B4,LEN(B4)-9))</f>
        <v>v tis.Kč</v>
      </c>
    </row>
    <row r="3" spans="1:2" ht="12.75">
      <c r="A3" t="s">
        <v>531</v>
      </c>
      <c r="B3" t="str">
        <f>IF(ISERROR(RIGHT(B4,LEN(B4)-9)),"","Sk"&amp;C1&amp;"/Sk"&amp;E1)</f>
        <v>Sk012/2010/Sk012/2011</v>
      </c>
    </row>
    <row r="4" spans="1:7" ht="51">
      <c r="A4" s="249" t="s">
        <v>95</v>
      </c>
      <c r="B4" s="253" t="s">
        <v>616</v>
      </c>
      <c r="C4" s="253" t="s">
        <v>614</v>
      </c>
      <c r="D4" s="253" t="s">
        <v>615</v>
      </c>
      <c r="E4" s="253" t="s">
        <v>617</v>
      </c>
      <c r="F4" s="253" t="s">
        <v>96</v>
      </c>
      <c r="G4" s="253" t="s">
        <v>97</v>
      </c>
    </row>
    <row r="5" spans="1:7" ht="12.75">
      <c r="A5" s="249" t="s">
        <v>95</v>
      </c>
      <c r="B5" s="251" t="s">
        <v>95</v>
      </c>
      <c r="C5" s="251" t="s">
        <v>95</v>
      </c>
      <c r="D5" s="251" t="s">
        <v>95</v>
      </c>
      <c r="E5" s="251" t="s">
        <v>95</v>
      </c>
      <c r="F5" s="251" t="s">
        <v>95</v>
      </c>
      <c r="G5" s="251" t="s">
        <v>95</v>
      </c>
    </row>
    <row r="6" spans="1:7" ht="12.75">
      <c r="A6" s="250" t="s">
        <v>618</v>
      </c>
      <c r="B6" s="244"/>
      <c r="C6" s="244"/>
      <c r="D6" s="244"/>
      <c r="E6" s="244"/>
      <c r="F6" s="244"/>
      <c r="G6" s="244"/>
    </row>
    <row r="7" spans="1:7" ht="12.75">
      <c r="A7" s="250" t="s">
        <v>619</v>
      </c>
      <c r="B7" s="244"/>
      <c r="C7" s="244"/>
      <c r="D7" s="244"/>
      <c r="E7" s="244"/>
      <c r="F7" s="244"/>
      <c r="G7" s="244"/>
    </row>
    <row r="8" spans="1:7" ht="12.75">
      <c r="A8" s="250" t="s">
        <v>620</v>
      </c>
      <c r="B8" s="244"/>
      <c r="C8" s="244"/>
      <c r="D8" s="244"/>
      <c r="E8" s="244"/>
      <c r="F8" s="244"/>
      <c r="G8" s="244"/>
    </row>
    <row r="9" spans="1:7" ht="12.75">
      <c r="A9" s="250" t="s">
        <v>621</v>
      </c>
      <c r="B9" s="244"/>
      <c r="C9" s="244"/>
      <c r="D9" s="244"/>
      <c r="E9" s="244"/>
      <c r="F9" s="244"/>
      <c r="G9" s="244"/>
    </row>
    <row r="10" spans="1:7" ht="12.75">
      <c r="A10" s="250" t="s">
        <v>622</v>
      </c>
      <c r="B10" s="244"/>
      <c r="C10" s="244"/>
      <c r="D10" s="244"/>
      <c r="E10" s="244"/>
      <c r="F10" s="244"/>
      <c r="G10" s="244"/>
    </row>
    <row r="11" spans="1:7" ht="12.75">
      <c r="A11" s="250" t="s">
        <v>623</v>
      </c>
      <c r="B11" s="244"/>
      <c r="C11" s="244"/>
      <c r="D11" s="244"/>
      <c r="E11" s="244"/>
      <c r="F11" s="244"/>
      <c r="G11" s="244"/>
    </row>
    <row r="12" spans="1:7" ht="12.75">
      <c r="A12" s="250" t="s">
        <v>624</v>
      </c>
      <c r="B12" s="244"/>
      <c r="C12" s="244"/>
      <c r="D12" s="244"/>
      <c r="E12" s="244"/>
      <c r="F12" s="244"/>
      <c r="G12" s="244"/>
    </row>
    <row r="13" spans="1:7" ht="12.75">
      <c r="A13" s="250" t="s">
        <v>625</v>
      </c>
      <c r="B13" s="244"/>
      <c r="C13" s="244"/>
      <c r="D13" s="244"/>
      <c r="E13" s="244"/>
      <c r="F13" s="244"/>
      <c r="G13" s="244"/>
    </row>
    <row r="14" spans="1:7" ht="12.75">
      <c r="A14" s="250" t="s">
        <v>625</v>
      </c>
      <c r="B14" s="244"/>
      <c r="C14" s="244"/>
      <c r="D14" s="244"/>
      <c r="E14" s="244"/>
      <c r="F14" s="244"/>
      <c r="G14" s="244"/>
    </row>
    <row r="15" spans="1:7" ht="12.75">
      <c r="A15" s="250" t="s">
        <v>626</v>
      </c>
      <c r="B15" s="244"/>
      <c r="C15" s="244"/>
      <c r="D15" s="244"/>
      <c r="E15" s="244"/>
      <c r="F15" s="244"/>
      <c r="G15" s="244"/>
    </row>
    <row r="16" spans="1:7" ht="12.75">
      <c r="A16" s="250" t="s">
        <v>627</v>
      </c>
      <c r="B16" s="244"/>
      <c r="C16" s="244"/>
      <c r="D16" s="244"/>
      <c r="E16" s="244"/>
      <c r="F16" s="244"/>
      <c r="G16" s="244"/>
    </row>
    <row r="17" spans="1:7" ht="12.75">
      <c r="A17" s="250" t="s">
        <v>628</v>
      </c>
      <c r="B17" s="244"/>
      <c r="C17" s="244"/>
      <c r="D17" s="244"/>
      <c r="E17" s="244"/>
      <c r="F17" s="244"/>
      <c r="G17" s="244"/>
    </row>
    <row r="18" spans="1:7" ht="12.75">
      <c r="A18" s="250" t="s">
        <v>629</v>
      </c>
      <c r="B18" s="244"/>
      <c r="C18" s="244"/>
      <c r="D18" s="244"/>
      <c r="E18" s="244"/>
      <c r="F18" s="244"/>
      <c r="G18" s="244"/>
    </row>
    <row r="19" spans="1:7" ht="12.75">
      <c r="A19" s="250" t="s">
        <v>630</v>
      </c>
      <c r="B19" s="244"/>
      <c r="C19" s="244"/>
      <c r="D19" s="244"/>
      <c r="E19" s="244"/>
      <c r="F19" s="244"/>
      <c r="G19" s="244"/>
    </row>
    <row r="20" spans="1:7" ht="12.75">
      <c r="A20" s="250" t="s">
        <v>631</v>
      </c>
      <c r="B20" s="244"/>
      <c r="C20" s="244"/>
      <c r="D20" s="244"/>
      <c r="E20" s="244"/>
      <c r="F20" s="244"/>
      <c r="G20" s="244"/>
    </row>
    <row r="21" spans="1:7" ht="12.75">
      <c r="A21" s="250" t="s">
        <v>624</v>
      </c>
      <c r="B21" s="244"/>
      <c r="C21" s="244"/>
      <c r="D21" s="244"/>
      <c r="E21" s="244"/>
      <c r="F21" s="244"/>
      <c r="G21" s="244"/>
    </row>
    <row r="22" spans="1:7" ht="12.75">
      <c r="A22" s="250" t="s">
        <v>632</v>
      </c>
      <c r="B22" s="244"/>
      <c r="C22" s="244"/>
      <c r="D22" s="244"/>
      <c r="E22" s="244"/>
      <c r="F22" s="244"/>
      <c r="G22" s="244"/>
    </row>
    <row r="23" spans="1:7" ht="12.75">
      <c r="A23" s="250" t="s">
        <v>633</v>
      </c>
      <c r="B23" s="244"/>
      <c r="C23" s="244"/>
      <c r="D23" s="244"/>
      <c r="E23" s="244"/>
      <c r="F23" s="244"/>
      <c r="G23" s="244"/>
    </row>
    <row r="24" spans="1:7" ht="12.75">
      <c r="A24" s="250" t="s">
        <v>634</v>
      </c>
      <c r="B24" s="244"/>
      <c r="C24" s="244"/>
      <c r="D24" s="244"/>
      <c r="E24" s="244"/>
      <c r="F24" s="244"/>
      <c r="G24" s="244"/>
    </row>
    <row r="25" spans="1:7" ht="12.75">
      <c r="A25" s="250" t="s">
        <v>635</v>
      </c>
      <c r="B25" s="244"/>
      <c r="C25" s="244"/>
      <c r="D25" s="244"/>
      <c r="E25" s="244"/>
      <c r="F25" s="244"/>
      <c r="G25" s="244"/>
    </row>
    <row r="26" spans="1:7" ht="12.75">
      <c r="A26" s="250" t="s">
        <v>636</v>
      </c>
      <c r="B26" s="244"/>
      <c r="C26" s="244"/>
      <c r="D26" s="244"/>
      <c r="E26" s="244"/>
      <c r="F26" s="244"/>
      <c r="G26" s="244"/>
    </row>
    <row r="27" spans="1:7" ht="12.75">
      <c r="A27" s="250" t="s">
        <v>637</v>
      </c>
      <c r="B27" s="244"/>
      <c r="C27" s="244"/>
      <c r="D27" s="244"/>
      <c r="E27" s="244"/>
      <c r="F27" s="244"/>
      <c r="G27" s="244"/>
    </row>
    <row r="28" spans="1:7" ht="12.75">
      <c r="A28" s="250" t="s">
        <v>638</v>
      </c>
      <c r="B28" s="244"/>
      <c r="C28" s="244"/>
      <c r="D28" s="244"/>
      <c r="E28" s="244"/>
      <c r="F28" s="244"/>
      <c r="G28" s="244"/>
    </row>
    <row r="29" spans="1:7" ht="12.75">
      <c r="A29" s="250" t="s">
        <v>639</v>
      </c>
      <c r="B29" s="244"/>
      <c r="C29" s="244"/>
      <c r="D29" s="244"/>
      <c r="E29" s="244"/>
      <c r="F29" s="244"/>
      <c r="G29" s="244"/>
    </row>
    <row r="30" spans="1:7" ht="12.75">
      <c r="A30" s="250" t="s">
        <v>640</v>
      </c>
      <c r="B30" s="244"/>
      <c r="C30" s="244"/>
      <c r="D30" s="244"/>
      <c r="E30" s="244"/>
      <c r="F30" s="244"/>
      <c r="G30" s="244"/>
    </row>
    <row r="31" spans="1:7" ht="12.75">
      <c r="A31" s="250" t="s">
        <v>624</v>
      </c>
      <c r="B31" s="244"/>
      <c r="C31" s="244"/>
      <c r="D31" s="244"/>
      <c r="E31" s="244"/>
      <c r="F31" s="244"/>
      <c r="G31" s="244"/>
    </row>
    <row r="32" spans="1:7" ht="12.75">
      <c r="A32" s="250" t="s">
        <v>641</v>
      </c>
      <c r="B32" s="244"/>
      <c r="C32" s="244"/>
      <c r="D32" s="244"/>
      <c r="E32" s="244"/>
      <c r="F32" s="244"/>
      <c r="G32" s="244"/>
    </row>
    <row r="33" spans="1:7" ht="12.75">
      <c r="A33" s="250" t="s">
        <v>642</v>
      </c>
      <c r="B33" s="244"/>
      <c r="C33" s="244"/>
      <c r="D33" s="244"/>
      <c r="E33" s="244"/>
      <c r="F33" s="244"/>
      <c r="G33" s="244"/>
    </row>
    <row r="34" spans="1:7" ht="12.75">
      <c r="A34" s="250" t="s">
        <v>643</v>
      </c>
      <c r="B34" s="244"/>
      <c r="C34" s="244"/>
      <c r="D34" s="244"/>
      <c r="E34" s="244"/>
      <c r="F34" s="244"/>
      <c r="G34" s="244"/>
    </row>
    <row r="35" spans="1:7" ht="12.75">
      <c r="A35" s="250" t="s">
        <v>644</v>
      </c>
      <c r="B35" s="244"/>
      <c r="C35" s="244"/>
      <c r="D35" s="244"/>
      <c r="E35" s="244"/>
      <c r="F35" s="244"/>
      <c r="G35" s="244"/>
    </row>
    <row r="36" spans="1:7" ht="12.75">
      <c r="A36" s="250" t="s">
        <v>645</v>
      </c>
      <c r="B36" s="244"/>
      <c r="C36" s="244"/>
      <c r="D36" s="244"/>
      <c r="E36" s="244"/>
      <c r="F36" s="244"/>
      <c r="G36" s="244"/>
    </row>
    <row r="37" spans="1:7" ht="12.75">
      <c r="A37" s="250" t="s">
        <v>646</v>
      </c>
      <c r="B37" s="244"/>
      <c r="C37" s="244"/>
      <c r="D37" s="244"/>
      <c r="E37" s="244"/>
      <c r="F37" s="244"/>
      <c r="G37" s="244"/>
    </row>
    <row r="38" spans="1:7" ht="12.75">
      <c r="A38" s="250" t="s">
        <v>647</v>
      </c>
      <c r="B38" s="244"/>
      <c r="C38" s="244"/>
      <c r="D38" s="244"/>
      <c r="E38" s="244"/>
      <c r="F38" s="244"/>
      <c r="G38" s="244"/>
    </row>
    <row r="39" spans="1:7" ht="12.75">
      <c r="A39" s="250" t="s">
        <v>624</v>
      </c>
      <c r="B39" s="244"/>
      <c r="C39" s="244"/>
      <c r="D39" s="244"/>
      <c r="E39" s="244"/>
      <c r="F39" s="244"/>
      <c r="G39" s="244"/>
    </row>
    <row r="40" spans="1:7" ht="12.75">
      <c r="A40" s="250" t="s">
        <v>648</v>
      </c>
      <c r="B40" s="244"/>
      <c r="C40" s="244"/>
      <c r="D40" s="244"/>
      <c r="E40" s="244"/>
      <c r="F40" s="244"/>
      <c r="G40" s="244"/>
    </row>
    <row r="41" spans="1:7" ht="12.75">
      <c r="A41" s="250" t="s">
        <v>649</v>
      </c>
      <c r="B41" s="244"/>
      <c r="C41" s="244"/>
      <c r="D41" s="244"/>
      <c r="E41" s="244"/>
      <c r="F41" s="244"/>
      <c r="G41" s="244"/>
    </row>
    <row r="42" spans="1:7" ht="12.75">
      <c r="A42" s="250" t="s">
        <v>650</v>
      </c>
      <c r="B42" s="244"/>
      <c r="C42" s="244"/>
      <c r="D42" s="244"/>
      <c r="E42" s="244"/>
      <c r="F42" s="244"/>
      <c r="G42" s="244"/>
    </row>
    <row r="43" spans="1:7" ht="12.75">
      <c r="A43" s="250" t="s">
        <v>651</v>
      </c>
      <c r="B43" s="244"/>
      <c r="C43" s="244"/>
      <c r="D43" s="244"/>
      <c r="E43" s="244"/>
      <c r="F43" s="244"/>
      <c r="G43" s="244"/>
    </row>
    <row r="44" spans="1:7" ht="12.75">
      <c r="A44" s="250" t="s">
        <v>624</v>
      </c>
      <c r="B44" s="244"/>
      <c r="C44" s="244"/>
      <c r="D44" s="244"/>
      <c r="E44" s="244"/>
      <c r="F44" s="244"/>
      <c r="G44" s="244"/>
    </row>
    <row r="45" spans="1:7" ht="12.75">
      <c r="A45" s="250" t="s">
        <v>652</v>
      </c>
      <c r="B45" s="244"/>
      <c r="C45" s="244"/>
      <c r="D45" s="244"/>
      <c r="E45" s="244"/>
      <c r="F45" s="244"/>
      <c r="G45" s="244"/>
    </row>
    <row r="46" spans="1:7" ht="12.75">
      <c r="A46" s="250" t="s">
        <v>178</v>
      </c>
      <c r="B46" s="247">
        <v>0</v>
      </c>
      <c r="C46" s="247">
        <v>0</v>
      </c>
      <c r="D46" s="247">
        <v>0</v>
      </c>
      <c r="E46" s="247">
        <v>0</v>
      </c>
      <c r="F46" s="247">
        <v>0</v>
      </c>
      <c r="G46" s="247">
        <v>0</v>
      </c>
    </row>
    <row r="47" spans="1:7" ht="12.75">
      <c r="A47" s="250" t="s">
        <v>653</v>
      </c>
      <c r="B47" s="244"/>
      <c r="C47" s="244"/>
      <c r="D47" s="244"/>
      <c r="E47" s="244"/>
      <c r="F47" s="244"/>
      <c r="G47" s="244"/>
    </row>
    <row r="48" spans="1:7" ht="12.75">
      <c r="A48" s="250" t="s">
        <v>654</v>
      </c>
      <c r="B48" s="244"/>
      <c r="C48" s="244"/>
      <c r="D48" s="244"/>
      <c r="E48" s="244"/>
      <c r="F48" s="244"/>
      <c r="G48" s="244"/>
    </row>
    <row r="49" spans="1:7" ht="12.75">
      <c r="A49" s="250" t="s">
        <v>655</v>
      </c>
      <c r="B49" s="244"/>
      <c r="C49" s="244"/>
      <c r="D49" s="244"/>
      <c r="E49" s="244"/>
      <c r="F49" s="244"/>
      <c r="G49" s="244"/>
    </row>
    <row r="50" spans="1:7" ht="12.75">
      <c r="A50" s="250" t="s">
        <v>656</v>
      </c>
      <c r="B50" s="244"/>
      <c r="C50" s="244"/>
      <c r="D50" s="244"/>
      <c r="E50" s="244"/>
      <c r="F50" s="244"/>
      <c r="G50" s="244"/>
    </row>
    <row r="51" spans="1:7" ht="12.75">
      <c r="A51" s="250" t="s">
        <v>657</v>
      </c>
      <c r="B51" s="245">
        <v>1627668.27</v>
      </c>
      <c r="C51" s="245">
        <v>1598514</v>
      </c>
      <c r="D51" s="245">
        <v>1609449</v>
      </c>
      <c r="E51" s="245">
        <v>1526361.47352</v>
      </c>
      <c r="F51" s="245">
        <v>94.837517282</v>
      </c>
      <c r="G51" s="245">
        <v>93.775955559</v>
      </c>
    </row>
    <row r="52" spans="1:7" ht="12.75">
      <c r="A52" s="250" t="s">
        <v>658</v>
      </c>
      <c r="B52" s="244"/>
      <c r="C52" s="244"/>
      <c r="D52" s="244"/>
      <c r="E52" s="244"/>
      <c r="F52" s="244"/>
      <c r="G52" s="244"/>
    </row>
    <row r="53" spans="1:7" ht="12.75">
      <c r="A53" s="250" t="s">
        <v>659</v>
      </c>
      <c r="B53" s="244"/>
      <c r="C53" s="244"/>
      <c r="D53" s="244"/>
      <c r="E53" s="244"/>
      <c r="F53" s="244"/>
      <c r="G53" s="244"/>
    </row>
    <row r="54" spans="1:7" ht="12.75">
      <c r="A54" s="250" t="s">
        <v>656</v>
      </c>
      <c r="B54" s="245">
        <v>1627668.27</v>
      </c>
      <c r="C54" s="245">
        <v>1598514</v>
      </c>
      <c r="D54" s="245">
        <v>1609449</v>
      </c>
      <c r="E54" s="245">
        <v>1526361.47352</v>
      </c>
      <c r="F54" s="245">
        <v>94.837517282</v>
      </c>
      <c r="G54" s="245">
        <v>93.775955559</v>
      </c>
    </row>
    <row r="55" spans="1:7" ht="12.75">
      <c r="A55" s="250" t="s">
        <v>660</v>
      </c>
      <c r="B55" s="245">
        <v>1627668.27</v>
      </c>
      <c r="C55" s="245">
        <v>1598514</v>
      </c>
      <c r="D55" s="245">
        <v>1609449</v>
      </c>
      <c r="E55" s="245">
        <v>1526361.47352</v>
      </c>
      <c r="F55" s="245">
        <v>94.837517282</v>
      </c>
      <c r="G55" s="245">
        <v>93.775955559</v>
      </c>
    </row>
    <row r="56" spans="1:7" ht="12.75">
      <c r="A56" s="250" t="s">
        <v>661</v>
      </c>
      <c r="B56" s="244"/>
      <c r="C56" s="244"/>
      <c r="D56" s="244"/>
      <c r="E56" s="244"/>
      <c r="F56" s="244"/>
      <c r="G56" s="244"/>
    </row>
    <row r="57" spans="1:7" ht="12.75">
      <c r="A57" s="250" t="s">
        <v>662</v>
      </c>
      <c r="B57" s="244"/>
      <c r="C57" s="244"/>
      <c r="D57" s="244"/>
      <c r="E57" s="244"/>
      <c r="F57" s="244"/>
      <c r="G57" s="244"/>
    </row>
    <row r="58" spans="1:7" ht="12.75">
      <c r="A58" s="250" t="s">
        <v>663</v>
      </c>
      <c r="B58" s="244"/>
      <c r="C58" s="244"/>
      <c r="D58" s="244"/>
      <c r="E58" s="244"/>
      <c r="F58" s="244"/>
      <c r="G58" s="244"/>
    </row>
    <row r="59" spans="1:7" ht="12.75">
      <c r="A59" s="250" t="s">
        <v>664</v>
      </c>
      <c r="B59" s="244"/>
      <c r="C59" s="244"/>
      <c r="D59" s="244"/>
      <c r="E59" s="244"/>
      <c r="F59" s="244"/>
      <c r="G59" s="244"/>
    </row>
    <row r="60" spans="1:7" ht="12.75">
      <c r="A60" s="250" t="s">
        <v>665</v>
      </c>
      <c r="B60" s="244"/>
      <c r="C60" s="244"/>
      <c r="D60" s="244"/>
      <c r="E60" s="244"/>
      <c r="F60" s="244"/>
      <c r="G60" s="244"/>
    </row>
    <row r="61" spans="1:7" ht="12.75">
      <c r="A61" s="250" t="s">
        <v>666</v>
      </c>
      <c r="B61" s="244"/>
      <c r="C61" s="244"/>
      <c r="D61" s="244"/>
      <c r="E61" s="244"/>
      <c r="F61" s="244"/>
      <c r="G61" s="244"/>
    </row>
    <row r="62" spans="1:7" ht="12.75">
      <c r="A62" s="250" t="s">
        <v>667</v>
      </c>
      <c r="B62" s="244"/>
      <c r="C62" s="244"/>
      <c r="D62" s="244"/>
      <c r="E62" s="244"/>
      <c r="F62" s="244"/>
      <c r="G62" s="244"/>
    </row>
    <row r="63" spans="1:7" ht="12.75">
      <c r="A63" s="250" t="s">
        <v>147</v>
      </c>
      <c r="B63" s="244"/>
      <c r="C63" s="244"/>
      <c r="D63" s="244"/>
      <c r="E63" s="244"/>
      <c r="F63" s="244"/>
      <c r="G63" s="244"/>
    </row>
    <row r="64" spans="1:7" ht="12.75">
      <c r="A64" s="250" t="s">
        <v>664</v>
      </c>
      <c r="B64" s="244"/>
      <c r="C64" s="244"/>
      <c r="D64" s="244"/>
      <c r="E64" s="244"/>
      <c r="F64" s="244"/>
      <c r="G64" s="244"/>
    </row>
    <row r="65" spans="1:7" ht="12.75">
      <c r="A65" s="250" t="s">
        <v>668</v>
      </c>
      <c r="B65" s="244"/>
      <c r="C65" s="244"/>
      <c r="D65" s="244"/>
      <c r="E65" s="244"/>
      <c r="F65" s="244"/>
      <c r="G65" s="244"/>
    </row>
    <row r="66" spans="1:7" ht="12.75">
      <c r="A66" s="250" t="s">
        <v>669</v>
      </c>
      <c r="B66" s="244"/>
      <c r="C66" s="244"/>
      <c r="D66" s="244"/>
      <c r="E66" s="244"/>
      <c r="F66" s="244"/>
      <c r="G66" s="244"/>
    </row>
    <row r="67" spans="1:7" ht="12.75">
      <c r="A67" s="250" t="s">
        <v>670</v>
      </c>
      <c r="B67" s="244"/>
      <c r="C67" s="244"/>
      <c r="D67" s="244"/>
      <c r="E67" s="244"/>
      <c r="F67" s="244"/>
      <c r="G67" s="244"/>
    </row>
    <row r="68" spans="1:7" ht="12.75">
      <c r="A68" s="250" t="s">
        <v>624</v>
      </c>
      <c r="B68" s="244"/>
      <c r="C68" s="244"/>
      <c r="D68" s="244"/>
      <c r="E68" s="244"/>
      <c r="F68" s="244"/>
      <c r="G68" s="244"/>
    </row>
    <row r="69" spans="1:7" ht="12.75">
      <c r="A69" s="250" t="s">
        <v>666</v>
      </c>
      <c r="B69" s="244"/>
      <c r="C69" s="244"/>
      <c r="D69" s="244"/>
      <c r="E69" s="244"/>
      <c r="F69" s="244"/>
      <c r="G69" s="244"/>
    </row>
    <row r="70" spans="1:7" ht="12.75">
      <c r="A70" s="250" t="s">
        <v>321</v>
      </c>
      <c r="B70" s="244"/>
      <c r="C70" s="244"/>
      <c r="D70" s="244"/>
      <c r="E70" s="244"/>
      <c r="F70" s="244"/>
      <c r="G70" s="244"/>
    </row>
    <row r="71" spans="1:7" ht="12.75">
      <c r="A71" s="250" t="s">
        <v>178</v>
      </c>
      <c r="B71" s="247">
        <v>0</v>
      </c>
      <c r="C71" s="247">
        <v>0</v>
      </c>
      <c r="D71" s="247">
        <v>0</v>
      </c>
      <c r="E71" s="247">
        <v>0</v>
      </c>
      <c r="F71" s="247">
        <v>0</v>
      </c>
      <c r="G71" s="247">
        <v>0</v>
      </c>
    </row>
    <row r="72" spans="1:7" ht="12.75">
      <c r="A72" s="250" t="s">
        <v>671</v>
      </c>
      <c r="B72" s="244"/>
      <c r="C72" s="244"/>
      <c r="D72" s="244"/>
      <c r="E72" s="244"/>
      <c r="F72" s="244"/>
      <c r="G72" s="244"/>
    </row>
    <row r="73" spans="1:7" ht="12.75">
      <c r="A73" s="250" t="s">
        <v>672</v>
      </c>
      <c r="B73" s="244"/>
      <c r="C73" s="244"/>
      <c r="D73" s="244"/>
      <c r="E73" s="244"/>
      <c r="F73" s="244"/>
      <c r="G73" s="244"/>
    </row>
    <row r="74" spans="1:7" ht="12.75">
      <c r="A74" s="250" t="s">
        <v>673</v>
      </c>
      <c r="B74" s="244"/>
      <c r="C74" s="244"/>
      <c r="D74" s="244"/>
      <c r="E74" s="244"/>
      <c r="F74" s="244"/>
      <c r="G74" s="244"/>
    </row>
    <row r="75" spans="1:7" ht="12.75">
      <c r="A75" s="250" t="s">
        <v>674</v>
      </c>
      <c r="B75" s="244"/>
      <c r="C75" s="244"/>
      <c r="D75" s="244"/>
      <c r="E75" s="244"/>
      <c r="F75" s="244"/>
      <c r="G75" s="244"/>
    </row>
    <row r="76" spans="1:7" ht="12.75">
      <c r="A76" s="250" t="s">
        <v>675</v>
      </c>
      <c r="B76" s="244"/>
      <c r="C76" s="244"/>
      <c r="D76" s="244"/>
      <c r="E76" s="244"/>
      <c r="F76" s="244"/>
      <c r="G76" s="244"/>
    </row>
    <row r="77" spans="1:7" ht="12.75">
      <c r="A77" s="250" t="s">
        <v>658</v>
      </c>
      <c r="B77" s="244"/>
      <c r="C77" s="244"/>
      <c r="D77" s="244"/>
      <c r="E77" s="244"/>
      <c r="F77" s="244"/>
      <c r="G77" s="244"/>
    </row>
    <row r="78" spans="1:7" ht="12.75">
      <c r="A78" s="250" t="s">
        <v>676</v>
      </c>
      <c r="B78" s="244"/>
      <c r="C78" s="244"/>
      <c r="D78" s="244"/>
      <c r="E78" s="244"/>
      <c r="F78" s="244"/>
      <c r="G78" s="244"/>
    </row>
    <row r="79" spans="1:7" ht="12.75">
      <c r="A79" s="250" t="s">
        <v>677</v>
      </c>
      <c r="B79" s="244"/>
      <c r="C79" s="244"/>
      <c r="D79" s="244"/>
      <c r="E79" s="244"/>
      <c r="F79" s="244"/>
      <c r="G79" s="244"/>
    </row>
    <row r="80" spans="1:7" ht="12.75">
      <c r="A80" s="250" t="s">
        <v>678</v>
      </c>
      <c r="B80" s="244"/>
      <c r="C80" s="244"/>
      <c r="D80" s="244"/>
      <c r="E80" s="244"/>
      <c r="F80" s="244"/>
      <c r="G80" s="244"/>
    </row>
    <row r="81" spans="1:7" ht="12.75">
      <c r="A81" s="250" t="s">
        <v>679</v>
      </c>
      <c r="B81" s="244"/>
      <c r="C81" s="244"/>
      <c r="D81" s="244"/>
      <c r="E81" s="244"/>
      <c r="F81" s="244"/>
      <c r="G81" s="244"/>
    </row>
    <row r="82" spans="1:7" ht="12.75">
      <c r="A82" s="250" t="s">
        <v>680</v>
      </c>
      <c r="B82" s="244"/>
      <c r="C82" s="244"/>
      <c r="D82" s="244"/>
      <c r="E82" s="244"/>
      <c r="F82" s="244"/>
      <c r="G82" s="244"/>
    </row>
    <row r="83" spans="1:7" ht="12.75">
      <c r="A83" s="250" t="s">
        <v>681</v>
      </c>
      <c r="B83" s="244"/>
      <c r="C83" s="244"/>
      <c r="D83" s="244"/>
      <c r="E83" s="244"/>
      <c r="F83" s="244"/>
      <c r="G83" s="244"/>
    </row>
    <row r="84" spans="1:7" ht="12.75">
      <c r="A84" s="250" t="s">
        <v>682</v>
      </c>
      <c r="B84" s="244"/>
      <c r="C84" s="244"/>
      <c r="D84" s="244"/>
      <c r="E84" s="244"/>
      <c r="F84" s="244"/>
      <c r="G84" s="244"/>
    </row>
    <row r="85" spans="1:7" ht="12.75">
      <c r="A85" s="250" t="s">
        <v>683</v>
      </c>
      <c r="B85" s="244"/>
      <c r="C85" s="244"/>
      <c r="D85" s="244"/>
      <c r="E85" s="244"/>
      <c r="F85" s="244"/>
      <c r="G85" s="244"/>
    </row>
    <row r="86" spans="1:7" ht="12.75">
      <c r="A86" s="250" t="s">
        <v>684</v>
      </c>
      <c r="B86" s="244"/>
      <c r="C86" s="244"/>
      <c r="D86" s="244"/>
      <c r="E86" s="244"/>
      <c r="F86" s="244"/>
      <c r="G86" s="244"/>
    </row>
    <row r="87" spans="1:7" ht="12.75">
      <c r="A87" s="250" t="s">
        <v>685</v>
      </c>
      <c r="B87" s="244"/>
      <c r="C87" s="244"/>
      <c r="D87" s="244"/>
      <c r="E87" s="244"/>
      <c r="F87" s="244"/>
      <c r="G87" s="244"/>
    </row>
    <row r="88" spans="1:7" ht="12.75">
      <c r="A88" s="250" t="s">
        <v>686</v>
      </c>
      <c r="B88" s="244"/>
      <c r="C88" s="244"/>
      <c r="D88" s="244"/>
      <c r="E88" s="244"/>
      <c r="F88" s="244"/>
      <c r="G88" s="244"/>
    </row>
    <row r="89" spans="1:7" ht="12.75">
      <c r="A89" s="250" t="s">
        <v>687</v>
      </c>
      <c r="B89" s="244"/>
      <c r="C89" s="244"/>
      <c r="D89" s="244"/>
      <c r="E89" s="244"/>
      <c r="F89" s="244"/>
      <c r="G89" s="244"/>
    </row>
    <row r="90" spans="1:7" ht="12.75">
      <c r="A90" s="250" t="s">
        <v>688</v>
      </c>
      <c r="B90" s="244"/>
      <c r="C90" s="244"/>
      <c r="D90" s="244"/>
      <c r="E90" s="244"/>
      <c r="F90" s="244"/>
      <c r="G90" s="244"/>
    </row>
    <row r="91" spans="1:7" ht="12.75">
      <c r="A91" s="250" t="s">
        <v>689</v>
      </c>
      <c r="B91" s="244"/>
      <c r="C91" s="244"/>
      <c r="D91" s="244"/>
      <c r="E91" s="244"/>
      <c r="F91" s="244"/>
      <c r="G91" s="244"/>
    </row>
    <row r="92" spans="1:7" ht="12.75">
      <c r="A92" s="250" t="s">
        <v>690</v>
      </c>
      <c r="B92" s="245">
        <v>616.6</v>
      </c>
      <c r="C92" s="245">
        <v>1850</v>
      </c>
      <c r="D92" s="245">
        <v>3183</v>
      </c>
      <c r="E92" s="245">
        <v>2095.1485</v>
      </c>
      <c r="F92" s="245">
        <v>65.823075715</v>
      </c>
      <c r="G92" s="245">
        <v>339.790544924</v>
      </c>
    </row>
    <row r="93" spans="1:7" ht="12.75">
      <c r="A93" s="250" t="s">
        <v>691</v>
      </c>
      <c r="B93" s="244"/>
      <c r="C93" s="244"/>
      <c r="D93" s="244"/>
      <c r="E93" s="244"/>
      <c r="F93" s="244"/>
      <c r="G93" s="244"/>
    </row>
    <row r="94" spans="1:7" ht="12.75">
      <c r="A94" s="250" t="s">
        <v>692</v>
      </c>
      <c r="B94" s="244"/>
      <c r="C94" s="244"/>
      <c r="D94" s="244"/>
      <c r="E94" s="244"/>
      <c r="F94" s="244"/>
      <c r="G94" s="244"/>
    </row>
    <row r="95" spans="1:7" ht="12.75">
      <c r="A95" s="250" t="s">
        <v>658</v>
      </c>
      <c r="B95" s="244"/>
      <c r="C95" s="244"/>
      <c r="D95" s="244"/>
      <c r="E95" s="244"/>
      <c r="F95" s="244"/>
      <c r="G95" s="244"/>
    </row>
    <row r="96" spans="1:7" ht="12.75">
      <c r="A96" s="250" t="s">
        <v>693</v>
      </c>
      <c r="B96" s="244"/>
      <c r="C96" s="244"/>
      <c r="D96" s="244"/>
      <c r="E96" s="244"/>
      <c r="F96" s="244"/>
      <c r="G96" s="244"/>
    </row>
    <row r="97" spans="1:7" ht="12.75">
      <c r="A97" s="250" t="s">
        <v>694</v>
      </c>
      <c r="B97" s="245">
        <v>616.6</v>
      </c>
      <c r="C97" s="245">
        <v>1850</v>
      </c>
      <c r="D97" s="245">
        <v>3183</v>
      </c>
      <c r="E97" s="245">
        <v>2095.1485</v>
      </c>
      <c r="F97" s="245">
        <v>65.823075715</v>
      </c>
      <c r="G97" s="245">
        <v>339.790544924</v>
      </c>
    </row>
    <row r="98" spans="1:7" ht="12.75">
      <c r="A98" s="250" t="s">
        <v>695</v>
      </c>
      <c r="B98" s="244"/>
      <c r="C98" s="244"/>
      <c r="D98" s="244"/>
      <c r="E98" s="244"/>
      <c r="F98" s="244"/>
      <c r="G98" s="244"/>
    </row>
    <row r="99" spans="1:7" ht="12.75">
      <c r="A99" s="250" t="s">
        <v>696</v>
      </c>
      <c r="B99" s="244"/>
      <c r="C99" s="244"/>
      <c r="D99" s="244"/>
      <c r="E99" s="244"/>
      <c r="F99" s="244"/>
      <c r="G99" s="244"/>
    </row>
    <row r="100" spans="1:7" ht="12.75">
      <c r="A100" s="250" t="s">
        <v>697</v>
      </c>
      <c r="B100" s="244"/>
      <c r="C100" s="244"/>
      <c r="D100" s="244"/>
      <c r="E100" s="244"/>
      <c r="F100" s="244"/>
      <c r="G100" s="244"/>
    </row>
    <row r="101" spans="1:7" ht="12.75">
      <c r="A101" s="250" t="s">
        <v>698</v>
      </c>
      <c r="B101" s="244"/>
      <c r="C101" s="244"/>
      <c r="D101" s="244"/>
      <c r="E101" s="244"/>
      <c r="F101" s="244"/>
      <c r="G101" s="244"/>
    </row>
    <row r="102" spans="1:7" ht="12.75">
      <c r="A102" s="250" t="s">
        <v>699</v>
      </c>
      <c r="B102" s="244"/>
      <c r="C102" s="244"/>
      <c r="D102" s="244"/>
      <c r="E102" s="244"/>
      <c r="F102" s="244"/>
      <c r="G102" s="244"/>
    </row>
    <row r="103" spans="1:7" ht="12.75">
      <c r="A103" s="250" t="s">
        <v>700</v>
      </c>
      <c r="B103" s="244"/>
      <c r="C103" s="244"/>
      <c r="D103" s="244"/>
      <c r="E103" s="244"/>
      <c r="F103" s="244"/>
      <c r="G103" s="244"/>
    </row>
    <row r="104" spans="1:7" ht="12.75">
      <c r="A104" s="250" t="s">
        <v>701</v>
      </c>
      <c r="B104" s="244"/>
      <c r="C104" s="244"/>
      <c r="D104" s="244"/>
      <c r="E104" s="244"/>
      <c r="F104" s="244"/>
      <c r="G104" s="244"/>
    </row>
    <row r="105" spans="1:7" ht="12.75">
      <c r="A105" s="250" t="s">
        <v>702</v>
      </c>
      <c r="B105" s="244"/>
      <c r="C105" s="244"/>
      <c r="D105" s="244"/>
      <c r="E105" s="244"/>
      <c r="F105" s="244"/>
      <c r="G105" s="244"/>
    </row>
    <row r="106" spans="1:7" ht="12.75">
      <c r="A106" s="250" t="s">
        <v>703</v>
      </c>
      <c r="B106" s="244"/>
      <c r="C106" s="244"/>
      <c r="D106" s="244"/>
      <c r="E106" s="244"/>
      <c r="F106" s="244"/>
      <c r="G106" s="244"/>
    </row>
    <row r="107" spans="1:7" ht="12.75">
      <c r="A107" s="250" t="s">
        <v>704</v>
      </c>
      <c r="B107" s="244"/>
      <c r="C107" s="244"/>
      <c r="D107" s="244"/>
      <c r="E107" s="244"/>
      <c r="F107" s="244"/>
      <c r="G107" s="244"/>
    </row>
    <row r="108" spans="1:7" ht="12.75">
      <c r="A108" s="250" t="s">
        <v>705</v>
      </c>
      <c r="B108" s="244"/>
      <c r="C108" s="244"/>
      <c r="D108" s="244"/>
      <c r="E108" s="244"/>
      <c r="F108" s="244"/>
      <c r="G108" s="244"/>
    </row>
    <row r="109" spans="1:7" ht="12.75">
      <c r="A109" s="250" t="s">
        <v>705</v>
      </c>
      <c r="B109" s="244"/>
      <c r="C109" s="244"/>
      <c r="D109" s="244"/>
      <c r="E109" s="244"/>
      <c r="F109" s="244"/>
      <c r="G109" s="244"/>
    </row>
    <row r="110" spans="1:7" ht="12.75">
      <c r="A110" s="250" t="s">
        <v>221</v>
      </c>
      <c r="B110" s="244"/>
      <c r="C110" s="244"/>
      <c r="D110" s="244"/>
      <c r="E110" s="244"/>
      <c r="F110" s="244"/>
      <c r="G110" s="244"/>
    </row>
    <row r="111" spans="1:7" ht="12.75">
      <c r="A111" s="250" t="s">
        <v>221</v>
      </c>
      <c r="B111" s="244"/>
      <c r="C111" s="244"/>
      <c r="D111" s="244"/>
      <c r="E111" s="244"/>
      <c r="F111" s="244"/>
      <c r="G111" s="244"/>
    </row>
    <row r="112" spans="1:7" ht="12.75">
      <c r="A112" s="250" t="s">
        <v>706</v>
      </c>
      <c r="B112" s="245">
        <v>616.6</v>
      </c>
      <c r="C112" s="245">
        <v>1850</v>
      </c>
      <c r="D112" s="245">
        <v>3183</v>
      </c>
      <c r="E112" s="245">
        <v>2095.1485</v>
      </c>
      <c r="F112" s="245">
        <v>65.823075715</v>
      </c>
      <c r="G112" s="245">
        <v>339.790544924</v>
      </c>
    </row>
    <row r="113" spans="1:7" ht="12.75">
      <c r="A113" s="250" t="s">
        <v>707</v>
      </c>
      <c r="B113" s="244"/>
      <c r="C113" s="244"/>
      <c r="D113" s="244"/>
      <c r="E113" s="244"/>
      <c r="F113" s="244"/>
      <c r="G113" s="244"/>
    </row>
    <row r="114" spans="1:7" ht="12.75">
      <c r="A114" s="250" t="s">
        <v>708</v>
      </c>
      <c r="B114" s="245">
        <v>16581.14</v>
      </c>
      <c r="C114" s="245">
        <v>22251</v>
      </c>
      <c r="D114" s="245">
        <v>22251</v>
      </c>
      <c r="E114" s="245">
        <v>14266.909</v>
      </c>
      <c r="F114" s="245">
        <v>64.118057615</v>
      </c>
      <c r="G114" s="245">
        <v>86.042992219</v>
      </c>
    </row>
    <row r="115" spans="1:7" ht="12.75">
      <c r="A115" s="250" t="s">
        <v>709</v>
      </c>
      <c r="B115" s="244"/>
      <c r="C115" s="244"/>
      <c r="D115" s="244"/>
      <c r="E115" s="244"/>
      <c r="F115" s="244"/>
      <c r="G115" s="244"/>
    </row>
    <row r="116" spans="1:7" ht="12.75">
      <c r="A116" s="250" t="s">
        <v>709</v>
      </c>
      <c r="B116" s="244"/>
      <c r="C116" s="244"/>
      <c r="D116" s="244"/>
      <c r="E116" s="244"/>
      <c r="F116" s="244"/>
      <c r="G116" s="244"/>
    </row>
    <row r="117" spans="1:7" ht="12.75">
      <c r="A117" s="250" t="s">
        <v>710</v>
      </c>
      <c r="B117" s="245">
        <v>405018.03</v>
      </c>
      <c r="C117" s="245">
        <v>566761</v>
      </c>
      <c r="D117" s="245">
        <v>566761</v>
      </c>
      <c r="E117" s="245">
        <v>400002.941</v>
      </c>
      <c r="F117" s="245">
        <v>70.577005299</v>
      </c>
      <c r="G117" s="245">
        <v>98.761761544</v>
      </c>
    </row>
    <row r="118" spans="1:7" ht="12.75">
      <c r="A118" s="250" t="s">
        <v>711</v>
      </c>
      <c r="B118" s="244"/>
      <c r="C118" s="244"/>
      <c r="D118" s="244"/>
      <c r="E118" s="244"/>
      <c r="F118" s="244"/>
      <c r="G118" s="244"/>
    </row>
    <row r="119" spans="1:7" ht="12.75">
      <c r="A119" s="250" t="s">
        <v>712</v>
      </c>
      <c r="B119" s="244"/>
      <c r="C119" s="244"/>
      <c r="D119" s="244"/>
      <c r="E119" s="244"/>
      <c r="F119" s="244"/>
      <c r="G119" s="244"/>
    </row>
    <row r="120" spans="1:7" ht="12.75">
      <c r="A120" s="250" t="s">
        <v>713</v>
      </c>
      <c r="B120" s="244"/>
      <c r="C120" s="244"/>
      <c r="D120" s="244"/>
      <c r="E120" s="244"/>
      <c r="F120" s="244"/>
      <c r="G120" s="244"/>
    </row>
    <row r="121" spans="1:7" ht="12.75">
      <c r="A121" s="250" t="s">
        <v>226</v>
      </c>
      <c r="B121" s="244"/>
      <c r="C121" s="244"/>
      <c r="D121" s="244"/>
      <c r="E121" s="244"/>
      <c r="F121" s="244"/>
      <c r="G121" s="244"/>
    </row>
    <row r="122" spans="1:7" ht="12.75">
      <c r="A122" s="250" t="s">
        <v>714</v>
      </c>
      <c r="B122" s="245">
        <v>421599.17</v>
      </c>
      <c r="C122" s="245">
        <v>589012</v>
      </c>
      <c r="D122" s="245">
        <v>589012</v>
      </c>
      <c r="E122" s="245">
        <v>414269.85</v>
      </c>
      <c r="F122" s="245">
        <v>70.333006798</v>
      </c>
      <c r="G122" s="245">
        <v>98.261543067</v>
      </c>
    </row>
    <row r="123" spans="1:7" ht="12.75">
      <c r="A123" s="250" t="s">
        <v>715</v>
      </c>
      <c r="B123" s="244"/>
      <c r="C123" s="244"/>
      <c r="D123" s="244"/>
      <c r="E123" s="244"/>
      <c r="F123" s="244"/>
      <c r="G123" s="244"/>
    </row>
    <row r="124" spans="1:7" ht="12.75">
      <c r="A124" s="250" t="s">
        <v>716</v>
      </c>
      <c r="B124" s="244"/>
      <c r="C124" s="244"/>
      <c r="D124" s="244"/>
      <c r="E124" s="244"/>
      <c r="F124" s="244"/>
      <c r="G124" s="244"/>
    </row>
    <row r="125" spans="1:7" ht="12.75">
      <c r="A125" s="250" t="s">
        <v>717</v>
      </c>
      <c r="B125" s="244"/>
      <c r="C125" s="244"/>
      <c r="D125" s="244"/>
      <c r="E125" s="244"/>
      <c r="F125" s="244"/>
      <c r="G125" s="244"/>
    </row>
    <row r="126" spans="1:7" ht="12.75">
      <c r="A126" s="250" t="s">
        <v>718</v>
      </c>
      <c r="B126" s="244"/>
      <c r="C126" s="244"/>
      <c r="D126" s="244"/>
      <c r="E126" s="244"/>
      <c r="F126" s="244"/>
      <c r="G126" s="244"/>
    </row>
    <row r="127" spans="1:7" ht="12.75">
      <c r="A127" s="250" t="s">
        <v>719</v>
      </c>
      <c r="B127" s="244"/>
      <c r="C127" s="244"/>
      <c r="D127" s="244"/>
      <c r="E127" s="244"/>
      <c r="F127" s="244"/>
      <c r="G127" s="244"/>
    </row>
    <row r="128" spans="1:7" ht="12.75">
      <c r="A128" s="250" t="s">
        <v>720</v>
      </c>
      <c r="B128" s="244"/>
      <c r="C128" s="244"/>
      <c r="D128" s="244"/>
      <c r="E128" s="244"/>
      <c r="F128" s="244"/>
      <c r="G128" s="244"/>
    </row>
    <row r="129" spans="1:7" ht="12.75">
      <c r="A129" s="250" t="s">
        <v>721</v>
      </c>
      <c r="B129" s="244"/>
      <c r="C129" s="244"/>
      <c r="D129" s="244"/>
      <c r="E129" s="244"/>
      <c r="F129" s="244"/>
      <c r="G129" s="244"/>
    </row>
    <row r="130" spans="1:7" ht="12.75">
      <c r="A130" s="250" t="s">
        <v>722</v>
      </c>
      <c r="B130" s="244"/>
      <c r="C130" s="244"/>
      <c r="D130" s="244"/>
      <c r="E130" s="244"/>
      <c r="F130" s="244"/>
      <c r="G130" s="244"/>
    </row>
    <row r="131" spans="1:7" ht="12.75">
      <c r="A131" s="250" t="s">
        <v>723</v>
      </c>
      <c r="B131" s="244"/>
      <c r="C131" s="244"/>
      <c r="D131" s="244"/>
      <c r="E131" s="244"/>
      <c r="F131" s="244"/>
      <c r="G131" s="244"/>
    </row>
    <row r="132" spans="1:7" ht="12.75">
      <c r="A132" s="250" t="s">
        <v>723</v>
      </c>
      <c r="B132" s="244"/>
      <c r="C132" s="244"/>
      <c r="D132" s="244"/>
      <c r="E132" s="244"/>
      <c r="F132" s="244"/>
      <c r="G132" s="244"/>
    </row>
    <row r="133" spans="1:7" ht="12.75">
      <c r="A133" s="250" t="s">
        <v>724</v>
      </c>
      <c r="B133" s="244"/>
      <c r="C133" s="244"/>
      <c r="D133" s="244"/>
      <c r="E133" s="244"/>
      <c r="F133" s="244"/>
      <c r="G133" s="244"/>
    </row>
    <row r="134" spans="1:7" ht="12.75">
      <c r="A134" s="250" t="s">
        <v>725</v>
      </c>
      <c r="B134" s="244"/>
      <c r="C134" s="244"/>
      <c r="D134" s="244"/>
      <c r="E134" s="244"/>
      <c r="F134" s="244"/>
      <c r="G134" s="244"/>
    </row>
    <row r="135" spans="1:7" ht="12.75">
      <c r="A135" s="250" t="s">
        <v>726</v>
      </c>
      <c r="B135" s="244"/>
      <c r="C135" s="244"/>
      <c r="D135" s="244"/>
      <c r="E135" s="244"/>
      <c r="F135" s="244"/>
      <c r="G135" s="244"/>
    </row>
    <row r="136" spans="1:7" ht="12.75">
      <c r="A136" s="250" t="s">
        <v>727</v>
      </c>
      <c r="B136" s="244"/>
      <c r="C136" s="244"/>
      <c r="D136" s="244"/>
      <c r="E136" s="244"/>
      <c r="F136" s="244"/>
      <c r="G136" s="244"/>
    </row>
    <row r="137" spans="1:7" ht="12.75">
      <c r="A137" s="250" t="s">
        <v>728</v>
      </c>
      <c r="B137" s="244"/>
      <c r="C137" s="244"/>
      <c r="D137" s="244"/>
      <c r="E137" s="244"/>
      <c r="F137" s="244"/>
      <c r="G137" s="244"/>
    </row>
    <row r="138" spans="1:7" ht="12.75">
      <c r="A138" s="250" t="s">
        <v>624</v>
      </c>
      <c r="B138" s="244"/>
      <c r="C138" s="244"/>
      <c r="D138" s="244"/>
      <c r="E138" s="244"/>
      <c r="F138" s="244"/>
      <c r="G138" s="244"/>
    </row>
    <row r="139" spans="1:7" ht="12.75">
      <c r="A139" s="250" t="s">
        <v>729</v>
      </c>
      <c r="B139" s="244"/>
      <c r="C139" s="244"/>
      <c r="D139" s="244"/>
      <c r="E139" s="244"/>
      <c r="F139" s="244"/>
      <c r="G139" s="244"/>
    </row>
    <row r="140" spans="1:7" ht="12.75">
      <c r="A140" s="250" t="s">
        <v>730</v>
      </c>
      <c r="B140" s="245">
        <v>421599.17</v>
      </c>
      <c r="C140" s="245">
        <v>589012</v>
      </c>
      <c r="D140" s="245">
        <v>589012</v>
      </c>
      <c r="E140" s="245">
        <v>414269.85</v>
      </c>
      <c r="F140" s="245">
        <v>70.333006798</v>
      </c>
      <c r="G140" s="245">
        <v>98.261543067</v>
      </c>
    </row>
    <row r="141" spans="1:7" ht="12.75">
      <c r="A141" s="250" t="s">
        <v>731</v>
      </c>
      <c r="B141" s="244"/>
      <c r="C141" s="244"/>
      <c r="D141" s="244"/>
      <c r="E141" s="244"/>
      <c r="F141" s="244"/>
      <c r="G141" s="244"/>
    </row>
    <row r="142" spans="1:7" ht="12.75">
      <c r="A142" s="250" t="s">
        <v>732</v>
      </c>
      <c r="B142" s="244"/>
      <c r="C142" s="244"/>
      <c r="D142" s="244"/>
      <c r="E142" s="244"/>
      <c r="F142" s="244"/>
      <c r="G142" s="244"/>
    </row>
    <row r="143" spans="1:7" ht="12.75">
      <c r="A143" s="250" t="s">
        <v>733</v>
      </c>
      <c r="B143" s="244"/>
      <c r="C143" s="244"/>
      <c r="D143" s="244"/>
      <c r="E143" s="244"/>
      <c r="F143" s="244"/>
      <c r="G143" s="244"/>
    </row>
    <row r="144" spans="1:7" ht="12.75">
      <c r="A144" s="250" t="s">
        <v>658</v>
      </c>
      <c r="B144" s="244"/>
      <c r="C144" s="244"/>
      <c r="D144" s="244"/>
      <c r="E144" s="244"/>
      <c r="F144" s="244"/>
      <c r="G144" s="244"/>
    </row>
    <row r="145" spans="1:7" ht="12.75">
      <c r="A145" s="250" t="s">
        <v>734</v>
      </c>
      <c r="B145" s="244"/>
      <c r="C145" s="244"/>
      <c r="D145" s="244"/>
      <c r="E145" s="244"/>
      <c r="F145" s="244"/>
      <c r="G145" s="244"/>
    </row>
    <row r="146" spans="1:7" ht="12.75">
      <c r="A146" s="250" t="s">
        <v>735</v>
      </c>
      <c r="B146" s="244"/>
      <c r="C146" s="244"/>
      <c r="D146" s="244"/>
      <c r="E146" s="244"/>
      <c r="F146" s="244"/>
      <c r="G146" s="244"/>
    </row>
    <row r="147" spans="1:7" ht="12.75">
      <c r="A147" s="250" t="s">
        <v>736</v>
      </c>
      <c r="B147" s="244"/>
      <c r="C147" s="244"/>
      <c r="D147" s="244"/>
      <c r="E147" s="244"/>
      <c r="F147" s="244"/>
      <c r="G147" s="244"/>
    </row>
    <row r="148" spans="1:7" ht="12.75">
      <c r="A148" s="250" t="s">
        <v>737</v>
      </c>
      <c r="B148" s="244"/>
      <c r="C148" s="244"/>
      <c r="D148" s="244"/>
      <c r="E148" s="244"/>
      <c r="F148" s="244"/>
      <c r="G148" s="244"/>
    </row>
    <row r="149" spans="1:7" ht="12.75">
      <c r="A149" s="250" t="s">
        <v>738</v>
      </c>
      <c r="B149" s="244"/>
      <c r="C149" s="244"/>
      <c r="D149" s="244"/>
      <c r="E149" s="244"/>
      <c r="F149" s="244"/>
      <c r="G149" s="244"/>
    </row>
    <row r="150" spans="1:7" ht="12.75">
      <c r="A150" s="250" t="s">
        <v>739</v>
      </c>
      <c r="B150" s="245">
        <v>482.59</v>
      </c>
      <c r="C150" s="245">
        <v>453</v>
      </c>
      <c r="D150" s="245">
        <v>453</v>
      </c>
      <c r="E150" s="245">
        <v>225.988</v>
      </c>
      <c r="F150" s="245">
        <v>49.886975717</v>
      </c>
      <c r="G150" s="245">
        <v>46.828156406</v>
      </c>
    </row>
    <row r="151" spans="1:7" ht="12.75">
      <c r="A151" s="250" t="s">
        <v>658</v>
      </c>
      <c r="B151" s="244"/>
      <c r="C151" s="244"/>
      <c r="D151" s="244"/>
      <c r="E151" s="244"/>
      <c r="F151" s="244"/>
      <c r="G151" s="244"/>
    </row>
    <row r="152" spans="1:7" ht="12.75">
      <c r="A152" s="250" t="s">
        <v>734</v>
      </c>
      <c r="B152" s="244"/>
      <c r="C152" s="244"/>
      <c r="D152" s="244"/>
      <c r="E152" s="244"/>
      <c r="F152" s="244"/>
      <c r="G152" s="244"/>
    </row>
    <row r="153" spans="1:7" ht="12.75">
      <c r="A153" s="250" t="s">
        <v>740</v>
      </c>
      <c r="B153" s="245">
        <v>482.59</v>
      </c>
      <c r="C153" s="245">
        <v>453</v>
      </c>
      <c r="D153" s="245">
        <v>453</v>
      </c>
      <c r="E153" s="245">
        <v>225.988</v>
      </c>
      <c r="F153" s="245">
        <v>49.886975717</v>
      </c>
      <c r="G153" s="245">
        <v>46.828156406</v>
      </c>
    </row>
    <row r="154" spans="1:7" ht="12.75">
      <c r="A154" s="250" t="s">
        <v>741</v>
      </c>
      <c r="B154" s="244"/>
      <c r="C154" s="244"/>
      <c r="D154" s="244"/>
      <c r="E154" s="244"/>
      <c r="F154" s="244"/>
      <c r="G154" s="244"/>
    </row>
    <row r="155" spans="1:7" ht="12.75">
      <c r="A155" s="250" t="s">
        <v>148</v>
      </c>
      <c r="B155" s="244"/>
      <c r="C155" s="244"/>
      <c r="D155" s="244"/>
      <c r="E155" s="244"/>
      <c r="F155" s="244"/>
      <c r="G155" s="244"/>
    </row>
    <row r="156" spans="1:7" ht="12.75">
      <c r="A156" s="250" t="s">
        <v>742</v>
      </c>
      <c r="B156" s="244"/>
      <c r="C156" s="244"/>
      <c r="D156" s="244"/>
      <c r="E156" s="244"/>
      <c r="F156" s="244"/>
      <c r="G156" s="244"/>
    </row>
    <row r="157" spans="1:7" ht="12.75">
      <c r="A157" s="250" t="s">
        <v>734</v>
      </c>
      <c r="B157" s="244"/>
      <c r="C157" s="244"/>
      <c r="D157" s="244"/>
      <c r="E157" s="244"/>
      <c r="F157" s="244"/>
      <c r="G157" s="244"/>
    </row>
    <row r="158" spans="1:7" ht="12.75">
      <c r="A158" s="250" t="s">
        <v>741</v>
      </c>
      <c r="B158" s="244"/>
      <c r="C158" s="244"/>
      <c r="D158" s="244"/>
      <c r="E158" s="244"/>
      <c r="F158" s="244"/>
      <c r="G158" s="244"/>
    </row>
    <row r="159" spans="1:7" ht="12.75">
      <c r="A159" s="250" t="s">
        <v>743</v>
      </c>
      <c r="B159" s="244"/>
      <c r="C159" s="244"/>
      <c r="D159" s="244"/>
      <c r="E159" s="244"/>
      <c r="F159" s="244"/>
      <c r="G159" s="244"/>
    </row>
    <row r="160" spans="1:7" ht="12.75">
      <c r="A160" s="250" t="s">
        <v>744</v>
      </c>
      <c r="B160" s="244"/>
      <c r="C160" s="244"/>
      <c r="D160" s="244"/>
      <c r="E160" s="244"/>
      <c r="F160" s="244"/>
      <c r="G160" s="244"/>
    </row>
    <row r="161" spans="1:7" ht="12.75">
      <c r="A161" s="250" t="s">
        <v>745</v>
      </c>
      <c r="B161" s="244"/>
      <c r="C161" s="244"/>
      <c r="D161" s="244"/>
      <c r="E161" s="244"/>
      <c r="F161" s="244"/>
      <c r="G161" s="244"/>
    </row>
    <row r="162" spans="1:7" ht="12.75">
      <c r="A162" s="250" t="s">
        <v>746</v>
      </c>
      <c r="B162" s="244"/>
      <c r="C162" s="244"/>
      <c r="D162" s="244"/>
      <c r="E162" s="244"/>
      <c r="F162" s="244"/>
      <c r="G162" s="244"/>
    </row>
    <row r="163" spans="1:7" ht="12.75">
      <c r="A163" s="250" t="s">
        <v>747</v>
      </c>
      <c r="B163" s="244"/>
      <c r="C163" s="244"/>
      <c r="D163" s="244"/>
      <c r="E163" s="244"/>
      <c r="F163" s="244"/>
      <c r="G163" s="244"/>
    </row>
    <row r="164" spans="1:7" ht="12.75">
      <c r="A164" s="250" t="s">
        <v>748</v>
      </c>
      <c r="B164" s="244"/>
      <c r="C164" s="244"/>
      <c r="D164" s="244"/>
      <c r="E164" s="244"/>
      <c r="F164" s="244"/>
      <c r="G164" s="244"/>
    </row>
    <row r="165" spans="1:7" ht="12.75">
      <c r="A165" s="250" t="s">
        <v>749</v>
      </c>
      <c r="B165" s="244"/>
      <c r="C165" s="244"/>
      <c r="D165" s="244"/>
      <c r="E165" s="244"/>
      <c r="F165" s="244"/>
      <c r="G165" s="244"/>
    </row>
    <row r="166" spans="1:7" ht="12.75">
      <c r="A166" s="250" t="s">
        <v>750</v>
      </c>
      <c r="B166" s="244"/>
      <c r="C166" s="244"/>
      <c r="D166" s="244"/>
      <c r="E166" s="244"/>
      <c r="F166" s="244"/>
      <c r="G166" s="244"/>
    </row>
    <row r="167" spans="1:7" ht="12.75">
      <c r="A167" s="250" t="s">
        <v>734</v>
      </c>
      <c r="B167" s="244"/>
      <c r="C167" s="247">
        <v>0</v>
      </c>
      <c r="D167" s="245">
        <v>8815</v>
      </c>
      <c r="E167" s="245">
        <v>7488.17683</v>
      </c>
      <c r="F167" s="245">
        <v>84.94812059</v>
      </c>
      <c r="G167" s="246" t="s">
        <v>102</v>
      </c>
    </row>
    <row r="168" spans="1:7" ht="12.75">
      <c r="A168" s="250" t="s">
        <v>751</v>
      </c>
      <c r="B168" s="244"/>
      <c r="C168" s="247">
        <v>0</v>
      </c>
      <c r="D168" s="245">
        <v>8815</v>
      </c>
      <c r="E168" s="245">
        <v>7488.17683</v>
      </c>
      <c r="F168" s="245">
        <v>84.94812059</v>
      </c>
      <c r="G168" s="246" t="s">
        <v>102</v>
      </c>
    </row>
    <row r="169" spans="1:7" ht="12.75">
      <c r="A169" s="250" t="s">
        <v>752</v>
      </c>
      <c r="B169" s="244"/>
      <c r="C169" s="244"/>
      <c r="D169" s="244"/>
      <c r="E169" s="244"/>
      <c r="F169" s="244"/>
      <c r="G169" s="244"/>
    </row>
    <row r="170" spans="1:7" ht="12.75">
      <c r="A170" s="250" t="s">
        <v>753</v>
      </c>
      <c r="B170" s="244"/>
      <c r="C170" s="244"/>
      <c r="D170" s="244"/>
      <c r="E170" s="244"/>
      <c r="F170" s="244"/>
      <c r="G170" s="244"/>
    </row>
    <row r="171" spans="1:7" ht="12.75">
      <c r="A171" s="250" t="s">
        <v>754</v>
      </c>
      <c r="B171" s="244"/>
      <c r="C171" s="244"/>
      <c r="D171" s="244"/>
      <c r="E171" s="244"/>
      <c r="F171" s="244"/>
      <c r="G171" s="244"/>
    </row>
    <row r="172" spans="1:7" ht="12.75">
      <c r="A172" s="250" t="s">
        <v>755</v>
      </c>
      <c r="B172" s="244"/>
      <c r="C172" s="244"/>
      <c r="D172" s="244"/>
      <c r="E172" s="244"/>
      <c r="F172" s="244"/>
      <c r="G172" s="244"/>
    </row>
    <row r="173" spans="1:7" ht="12.75">
      <c r="A173" s="250" t="s">
        <v>734</v>
      </c>
      <c r="B173" s="244"/>
      <c r="C173" s="244"/>
      <c r="D173" s="244"/>
      <c r="E173" s="244"/>
      <c r="F173" s="244"/>
      <c r="G173" s="244"/>
    </row>
    <row r="174" spans="1:7" ht="12.75">
      <c r="A174" s="250" t="s">
        <v>756</v>
      </c>
      <c r="B174" s="244"/>
      <c r="C174" s="244"/>
      <c r="D174" s="244"/>
      <c r="E174" s="244"/>
      <c r="F174" s="244"/>
      <c r="G174" s="244"/>
    </row>
    <row r="175" spans="1:7" ht="12.75">
      <c r="A175" s="250" t="s">
        <v>757</v>
      </c>
      <c r="B175" s="245">
        <v>482.59</v>
      </c>
      <c r="C175" s="245">
        <v>453</v>
      </c>
      <c r="D175" s="245">
        <v>9268</v>
      </c>
      <c r="E175" s="245">
        <v>7714.16483</v>
      </c>
      <c r="F175" s="245">
        <v>83.234406884</v>
      </c>
      <c r="G175" s="245">
        <v>1598.492473943</v>
      </c>
    </row>
    <row r="176" spans="1:7" ht="12.75">
      <c r="A176" s="250" t="s">
        <v>758</v>
      </c>
      <c r="B176" s="244"/>
      <c r="C176" s="244"/>
      <c r="D176" s="244"/>
      <c r="E176" s="244"/>
      <c r="F176" s="244"/>
      <c r="G176" s="244"/>
    </row>
    <row r="177" spans="1:7" ht="12.75">
      <c r="A177" s="250" t="s">
        <v>759</v>
      </c>
      <c r="B177" s="244"/>
      <c r="C177" s="244"/>
      <c r="D177" s="244"/>
      <c r="E177" s="244"/>
      <c r="F177" s="244"/>
      <c r="G177" s="244"/>
    </row>
    <row r="178" spans="1:7" ht="12.75">
      <c r="A178" s="250" t="s">
        <v>760</v>
      </c>
      <c r="B178" s="244"/>
      <c r="C178" s="244"/>
      <c r="D178" s="244"/>
      <c r="E178" s="244"/>
      <c r="F178" s="244"/>
      <c r="G178" s="244"/>
    </row>
    <row r="179" spans="1:7" ht="12.75">
      <c r="A179" s="250" t="s">
        <v>761</v>
      </c>
      <c r="B179" s="245">
        <v>14650568.49</v>
      </c>
      <c r="C179" s="245">
        <v>12959575</v>
      </c>
      <c r="D179" s="245">
        <v>15074609</v>
      </c>
      <c r="E179" s="245">
        <v>14522019.23945</v>
      </c>
      <c r="F179" s="245">
        <v>96.334301204</v>
      </c>
      <c r="G179" s="245">
        <v>99.122564762</v>
      </c>
    </row>
    <row r="180" spans="1:7" ht="12.75">
      <c r="A180" s="250" t="s">
        <v>762</v>
      </c>
      <c r="B180" s="244"/>
      <c r="C180" s="244"/>
      <c r="D180" s="244"/>
      <c r="E180" s="244"/>
      <c r="F180" s="244"/>
      <c r="G180" s="244"/>
    </row>
    <row r="181" spans="1:7" ht="12.75">
      <c r="A181" s="250" t="s">
        <v>763</v>
      </c>
      <c r="B181" s="244"/>
      <c r="C181" s="244"/>
      <c r="D181" s="244"/>
      <c r="E181" s="244"/>
      <c r="F181" s="244"/>
      <c r="G181" s="244"/>
    </row>
    <row r="182" spans="1:7" ht="12.75">
      <c r="A182" s="250" t="s">
        <v>764</v>
      </c>
      <c r="B182" s="244"/>
      <c r="C182" s="244"/>
      <c r="D182" s="244"/>
      <c r="E182" s="244"/>
      <c r="F182" s="244"/>
      <c r="G182" s="244"/>
    </row>
    <row r="183" spans="1:7" ht="12.75">
      <c r="A183" s="250" t="s">
        <v>765</v>
      </c>
      <c r="B183" s="244"/>
      <c r="C183" s="244"/>
      <c r="D183" s="244"/>
      <c r="E183" s="244"/>
      <c r="F183" s="244"/>
      <c r="G183" s="244"/>
    </row>
    <row r="184" spans="1:7" ht="12.75">
      <c r="A184" s="250" t="s">
        <v>766</v>
      </c>
      <c r="B184" s="245">
        <v>14650568.49</v>
      </c>
      <c r="C184" s="245">
        <v>12959575</v>
      </c>
      <c r="D184" s="245">
        <v>15074609</v>
      </c>
      <c r="E184" s="245">
        <v>14522019.23945</v>
      </c>
      <c r="F184" s="245">
        <v>96.334301204</v>
      </c>
      <c r="G184" s="245">
        <v>99.122564762</v>
      </c>
    </row>
    <row r="185" spans="1:7" ht="12.75">
      <c r="A185" s="250" t="s">
        <v>767</v>
      </c>
      <c r="B185" s="244"/>
      <c r="C185" s="244"/>
      <c r="D185" s="244"/>
      <c r="E185" s="244"/>
      <c r="F185" s="244"/>
      <c r="G185" s="244"/>
    </row>
    <row r="186" spans="1:7" ht="12.75">
      <c r="A186" s="250" t="s">
        <v>768</v>
      </c>
      <c r="B186" s="244"/>
      <c r="C186" s="244"/>
      <c r="D186" s="244"/>
      <c r="E186" s="244"/>
      <c r="F186" s="244"/>
      <c r="G186" s="244"/>
    </row>
    <row r="187" spans="1:7" ht="12.75">
      <c r="A187" s="250" t="s">
        <v>769</v>
      </c>
      <c r="B187" s="244"/>
      <c r="C187" s="244"/>
      <c r="D187" s="244"/>
      <c r="E187" s="244"/>
      <c r="F187" s="244"/>
      <c r="G187" s="244"/>
    </row>
    <row r="188" spans="1:7" ht="12.75">
      <c r="A188" s="250" t="s">
        <v>770</v>
      </c>
      <c r="B188" s="244"/>
      <c r="C188" s="244"/>
      <c r="D188" s="244"/>
      <c r="E188" s="244"/>
      <c r="F188" s="244"/>
      <c r="G188" s="244"/>
    </row>
    <row r="189" spans="1:7" ht="12.75">
      <c r="A189" s="250" t="s">
        <v>771</v>
      </c>
      <c r="B189" s="244"/>
      <c r="C189" s="244"/>
      <c r="D189" s="244"/>
      <c r="E189" s="244"/>
      <c r="F189" s="244"/>
      <c r="G189" s="244"/>
    </row>
    <row r="190" spans="1:7" ht="12.75">
      <c r="A190" s="250" t="s">
        <v>772</v>
      </c>
      <c r="B190" s="244"/>
      <c r="C190" s="244"/>
      <c r="D190" s="244"/>
      <c r="E190" s="244"/>
      <c r="F190" s="244"/>
      <c r="G190" s="244"/>
    </row>
    <row r="191" spans="1:7" ht="12.75">
      <c r="A191" s="250" t="s">
        <v>773</v>
      </c>
      <c r="B191" s="244"/>
      <c r="C191" s="244"/>
      <c r="D191" s="244"/>
      <c r="E191" s="244"/>
      <c r="F191" s="244"/>
      <c r="G191" s="244"/>
    </row>
    <row r="192" spans="1:7" ht="12.75">
      <c r="A192" s="250" t="s">
        <v>774</v>
      </c>
      <c r="B192" s="244"/>
      <c r="C192" s="244"/>
      <c r="D192" s="244"/>
      <c r="E192" s="244"/>
      <c r="F192" s="244"/>
      <c r="G192" s="244"/>
    </row>
    <row r="193" spans="1:7" ht="12.75">
      <c r="A193" s="250" t="s">
        <v>775</v>
      </c>
      <c r="B193" s="245">
        <v>12024.46</v>
      </c>
      <c r="C193" s="245">
        <v>38880</v>
      </c>
      <c r="D193" s="245">
        <v>38880</v>
      </c>
      <c r="E193" s="245">
        <v>23013.46905</v>
      </c>
      <c r="F193" s="245">
        <v>59.191021219</v>
      </c>
      <c r="G193" s="245">
        <v>191.38879459</v>
      </c>
    </row>
    <row r="194" spans="1:7" ht="12.75">
      <c r="A194" s="250" t="s">
        <v>775</v>
      </c>
      <c r="B194" s="245">
        <v>12024.46</v>
      </c>
      <c r="C194" s="245">
        <v>38880</v>
      </c>
      <c r="D194" s="245">
        <v>38880</v>
      </c>
      <c r="E194" s="245">
        <v>23013.46905</v>
      </c>
      <c r="F194" s="245">
        <v>59.191021219</v>
      </c>
      <c r="G194" s="245">
        <v>191.38879459</v>
      </c>
    </row>
    <row r="195" spans="1:7" ht="12.75">
      <c r="A195" s="250" t="s">
        <v>776</v>
      </c>
      <c r="B195" s="245">
        <v>14662592.95</v>
      </c>
      <c r="C195" s="245">
        <v>12998455</v>
      </c>
      <c r="D195" s="245">
        <v>15113489</v>
      </c>
      <c r="E195" s="245">
        <v>14545032.7085</v>
      </c>
      <c r="F195" s="245">
        <v>96.238748766</v>
      </c>
      <c r="G195" s="245">
        <v>99.198230205</v>
      </c>
    </row>
    <row r="196" spans="1:7" ht="12.75">
      <c r="A196" s="250" t="s">
        <v>307</v>
      </c>
      <c r="B196" s="245">
        <v>16712959.58</v>
      </c>
      <c r="C196" s="245">
        <v>15188284</v>
      </c>
      <c r="D196" s="245">
        <v>17324401</v>
      </c>
      <c r="E196" s="245">
        <v>16495473.34535</v>
      </c>
      <c r="F196" s="245">
        <v>95.215259364</v>
      </c>
      <c r="G196" s="245">
        <v>98.698697058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1998-08-12T11:12:03Z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">
    <vt:lpwstr>VýdajeSR-funk</vt:lpwstr>
  </property>
  <property fmtid="{D5CDD505-2E9C-101B-9397-08002B2CF9AE}" pid="3" name="BExAnalyzer_OldNa">
    <vt:lpwstr>329_603 Bilance příjmů a výdajů SR druhová a fun.xls</vt:lpwstr>
  </property>
</Properties>
</file>