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400" tabRatio="601" activeTab="0"/>
  </bookViews>
  <sheets>
    <sheet name="tab. 10 2010" sheetId="1" r:id="rId1"/>
  </sheets>
  <definedNames>
    <definedName name="_xlnm.Print_Area" localSheetId="0">'tab. 10 2010'!$A$1:$K$73</definedName>
  </definedNames>
  <calcPr fullCalcOnLoad="1"/>
</workbook>
</file>

<file path=xl/sharedStrings.xml><?xml version="1.0" encoding="utf-8"?>
<sst xmlns="http://schemas.openxmlformats.org/spreadsheetml/2006/main" count="82" uniqueCount="51">
  <si>
    <t>schválený</t>
  </si>
  <si>
    <t>po změnách</t>
  </si>
  <si>
    <t>% plnění</t>
  </si>
  <si>
    <t>tis. Kč</t>
  </si>
  <si>
    <t>z toho:</t>
  </si>
  <si>
    <t>(jméno, telefon, podpis)</t>
  </si>
  <si>
    <t>Tabulka č. 10</t>
  </si>
  <si>
    <t>Název programu (nástroj slovy)</t>
  </si>
  <si>
    <t>Státní rozpočet</t>
  </si>
  <si>
    <t>programové období 2004-2006</t>
  </si>
  <si>
    <t>programové období 2007-2013</t>
  </si>
  <si>
    <t>programové období 2014-20yy</t>
  </si>
  <si>
    <t xml:space="preserve">    Ú h r n e m</t>
  </si>
  <si>
    <t>Operační programy/FS progr.obd.2004-2006</t>
  </si>
  <si>
    <t>Operační programy progr.obd. 2007-2013</t>
  </si>
  <si>
    <t>Transition Facility celkem</t>
  </si>
  <si>
    <t>Komunitární programy celkem</t>
  </si>
  <si>
    <t>Ostatní celkem</t>
  </si>
  <si>
    <t>název (nástroj slovy)</t>
  </si>
  <si>
    <t>přímé platby</t>
  </si>
  <si>
    <t>Horizontální plán rozvoje venkova</t>
  </si>
  <si>
    <t xml:space="preserve">Celkem </t>
  </si>
  <si>
    <t>Program rozvoje venkova</t>
  </si>
  <si>
    <t>Společná organizace trhu</t>
  </si>
  <si>
    <t xml:space="preserve">   Ú h r n em </t>
  </si>
  <si>
    <t>programy progr.obd. 2014-20yy</t>
  </si>
  <si>
    <t>Příjmy do rozpočtu kapitoly z rozpočtu EU na Společnou zemědělskou politiku</t>
  </si>
  <si>
    <t>Příjmy do rozpočtu kapitoly z finančních mechanismů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</si>
  <si>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</si>
  <si>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</si>
  <si>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</si>
  <si>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</si>
  <si>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>Finanční mechnismy (název)</t>
  </si>
  <si>
    <t>Ú h r n e m</t>
  </si>
  <si>
    <t>OP Technická pomoc/Auditní orgán</t>
  </si>
  <si>
    <t>Kapitola: 312 - Ministerstvo financí</t>
  </si>
  <si>
    <t>Kontrolovala: Ing. Hana Kalinová, VO 231</t>
  </si>
  <si>
    <t>Program Švýcarsko-české spolupráce</t>
  </si>
  <si>
    <t>Skutečnost k 31.12.2010</t>
  </si>
  <si>
    <t>OP TP/Platební a certifikační orgán</t>
  </si>
  <si>
    <t>Období: 1.1.2011 - 31.12.2011</t>
  </si>
  <si>
    <t xml:space="preserve">Příjmy do rozpočtu kapitoly z rozpočtu EU na financování společných programů EU a ČR  v roce 2011 </t>
  </si>
  <si>
    <t>programové období 2004-2009</t>
  </si>
  <si>
    <t>Sestavila: Ing. Eva Jurinová, odd. 231</t>
  </si>
  <si>
    <t>Skutečnost
k 31.12.2011</t>
  </si>
  <si>
    <t xml:space="preserve">   OP Lidské zdroje a zaměstnanost</t>
  </si>
  <si>
    <t xml:space="preserve">   Integrovaný operační program</t>
  </si>
  <si>
    <t xml:space="preserve">   Solidarita a řízení migračních toků</t>
  </si>
  <si>
    <t>Finanční mechanismus EHP/Norsko II</t>
  </si>
  <si>
    <t>Finanční mechanismus EHP/Norsko I</t>
  </si>
  <si>
    <t>Datum: 20.2.2012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</si>
</sst>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lef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9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49" fontId="6" fillId="0" borderId="11" xfId="0" applyNumberFormat="1" applyFont="1" applyFill="1" applyBorder="1" applyAlignment="1">
      <alignment horizontal="lef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6" fillId="0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49" fontId="6" fillId="0" borderId="16" xfId="0" applyNumberFormat="1" applyFont="1" applyFill="1" applyBorder="1" applyAlignment="1">
      <alignment horizontal="left" indent="1"/>
    </xf>
    <xf numFmtId="3" fontId="7" fillId="0" borderId="3" xfId="0" applyNumberFormat="1" applyFont="1" applyFill="1" applyBorder="1" applyAlignment="1">
      <alignment horizontal="right" indent="1"/>
    </xf>
    <xf numFmtId="3" fontId="7" fillId="0" borderId="17" xfId="0" applyNumberFormat="1" applyFont="1" applyFill="1" applyBorder="1" applyAlignment="1">
      <alignment horizontal="right" indent="1"/>
    </xf>
    <xf numFmtId="3" fontId="7" fillId="0" borderId="4" xfId="0" applyNumberFormat="1" applyFont="1" applyFill="1" applyBorder="1" applyAlignment="1">
      <alignment horizontal="right" indent="1"/>
    </xf>
    <xf numFmtId="3" fontId="7" fillId="0" borderId="18" xfId="0" applyNumberFormat="1" applyFont="1" applyFill="1" applyBorder="1" applyAlignment="1">
      <alignment horizontal="right" indent="1"/>
    </xf>
    <xf numFmtId="3" fontId="7" fillId="0" borderId="5" xfId="0" applyNumberFormat="1" applyFont="1" applyFill="1" applyBorder="1" applyAlignment="1">
      <alignment horizontal="right" indent="1"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left" inden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left" indent="1"/>
    </xf>
    <xf numFmtId="3" fontId="6" fillId="0" borderId="25" xfId="0" applyNumberFormat="1" applyFont="1" applyFill="1" applyBorder="1" applyAlignment="1">
      <alignment horizontal="right" indent="1"/>
    </xf>
    <xf numFmtId="3" fontId="6" fillId="0" borderId="26" xfId="0" applyNumberFormat="1" applyFont="1" applyFill="1" applyBorder="1" applyAlignment="1">
      <alignment horizontal="right" indent="1"/>
    </xf>
    <xf numFmtId="3" fontId="6" fillId="0" borderId="27" xfId="0" applyNumberFormat="1" applyFont="1" applyFill="1" applyBorder="1" applyAlignment="1">
      <alignment horizontal="right" indent="1"/>
    </xf>
    <xf numFmtId="3" fontId="6" fillId="0" borderId="28" xfId="0" applyNumberFormat="1" applyFont="1" applyFill="1" applyBorder="1" applyAlignment="1">
      <alignment horizontal="right" indent="1"/>
    </xf>
    <xf numFmtId="49" fontId="6" fillId="0" borderId="29" xfId="0" applyNumberFormat="1" applyFont="1" applyFill="1" applyBorder="1" applyAlignment="1">
      <alignment horizontal="left" indent="1"/>
    </xf>
    <xf numFmtId="3" fontId="6" fillId="0" borderId="30" xfId="0" applyNumberFormat="1" applyFont="1" applyFill="1" applyBorder="1" applyAlignment="1">
      <alignment horizontal="right" indent="1"/>
    </xf>
    <xf numFmtId="3" fontId="6" fillId="0" borderId="31" xfId="0" applyNumberFormat="1" applyFont="1" applyFill="1" applyBorder="1" applyAlignment="1">
      <alignment horizontal="right" indent="1"/>
    </xf>
    <xf numFmtId="3" fontId="6" fillId="0" borderId="32" xfId="0" applyNumberFormat="1" applyFont="1" applyFill="1" applyBorder="1" applyAlignment="1">
      <alignment horizontal="right" indent="1"/>
    </xf>
    <xf numFmtId="3" fontId="6" fillId="0" borderId="33" xfId="0" applyNumberFormat="1" applyFont="1" applyFill="1" applyBorder="1" applyAlignment="1">
      <alignment horizontal="right" indent="1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37" xfId="0" applyFont="1" applyBorder="1" applyAlignment="1">
      <alignment/>
    </xf>
    <xf numFmtId="3" fontId="6" fillId="0" borderId="38" xfId="0" applyNumberFormat="1" applyFont="1" applyFill="1" applyBorder="1" applyAlignment="1">
      <alignment horizontal="right" indent="1"/>
    </xf>
    <xf numFmtId="3" fontId="6" fillId="0" borderId="39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7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 indent="1"/>
    </xf>
    <xf numFmtId="49" fontId="6" fillId="0" borderId="45" xfId="0" applyNumberFormat="1" applyFont="1" applyFill="1" applyBorder="1" applyAlignment="1">
      <alignment horizontal="left" indent="1"/>
    </xf>
    <xf numFmtId="3" fontId="6" fillId="0" borderId="46" xfId="0" applyNumberFormat="1" applyFont="1" applyFill="1" applyBorder="1" applyAlignment="1">
      <alignment horizontal="right" indent="1"/>
    </xf>
    <xf numFmtId="3" fontId="6" fillId="0" borderId="47" xfId="0" applyNumberFormat="1" applyFont="1" applyFill="1" applyBorder="1" applyAlignment="1">
      <alignment horizontal="right" indent="1"/>
    </xf>
    <xf numFmtId="3" fontId="6" fillId="0" borderId="48" xfId="0" applyNumberFormat="1" applyFont="1" applyFill="1" applyBorder="1" applyAlignment="1">
      <alignment horizontal="right" indent="1"/>
    </xf>
    <xf numFmtId="49" fontId="7" fillId="0" borderId="24" xfId="0" applyNumberFormat="1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3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7" fillId="0" borderId="49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left" indent="1"/>
    </xf>
    <xf numFmtId="0" fontId="7" fillId="0" borderId="51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right" indent="1"/>
    </xf>
    <xf numFmtId="3" fontId="6" fillId="0" borderId="58" xfId="0" applyNumberFormat="1" applyFont="1" applyFill="1" applyBorder="1" applyAlignment="1">
      <alignment horizontal="right" indent="1"/>
    </xf>
    <xf numFmtId="3" fontId="6" fillId="0" borderId="54" xfId="0" applyNumberFormat="1" applyFont="1" applyFill="1" applyBorder="1" applyAlignment="1">
      <alignment horizontal="right" indent="1"/>
    </xf>
    <xf numFmtId="177" fontId="6" fillId="0" borderId="59" xfId="0" applyNumberFormat="1" applyFont="1" applyFill="1" applyBorder="1" applyAlignment="1">
      <alignment horizontal="center"/>
    </xf>
    <xf numFmtId="177" fontId="6" fillId="0" borderId="58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 indent="1"/>
    </xf>
    <xf numFmtId="0" fontId="6" fillId="0" borderId="52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62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4" fontId="6" fillId="0" borderId="66" xfId="0" applyNumberFormat="1" applyFont="1" applyBorder="1" applyAlignment="1">
      <alignment horizontal="right"/>
    </xf>
    <xf numFmtId="2" fontId="7" fillId="0" borderId="22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 horizontal="right"/>
    </xf>
    <xf numFmtId="4" fontId="7" fillId="0" borderId="67" xfId="0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4" fontId="7" fillId="0" borderId="69" xfId="0" applyNumberFormat="1" applyFont="1" applyFill="1" applyBorder="1" applyAlignment="1">
      <alignment/>
    </xf>
    <xf numFmtId="4" fontId="7" fillId="0" borderId="70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4" fontId="6" fillId="0" borderId="71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72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2" fontId="6" fillId="0" borderId="22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indent="1"/>
    </xf>
    <xf numFmtId="4" fontId="9" fillId="0" borderId="58" xfId="0" applyNumberFormat="1" applyFont="1" applyFill="1" applyBorder="1" applyAlignment="1">
      <alignment horizontal="right" indent="1"/>
    </xf>
    <xf numFmtId="4" fontId="6" fillId="0" borderId="33" xfId="0" applyNumberFormat="1" applyFont="1" applyBorder="1" applyAlignment="1">
      <alignment horizontal="right" vertical="center"/>
    </xf>
    <xf numFmtId="3" fontId="6" fillId="0" borderId="74" xfId="0" applyNumberFormat="1" applyFont="1" applyBorder="1" applyAlignment="1">
      <alignment horizontal="right"/>
    </xf>
    <xf numFmtId="3" fontId="6" fillId="0" borderId="75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/>
    </xf>
    <xf numFmtId="3" fontId="6" fillId="0" borderId="46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77" xfId="0" applyNumberFormat="1" applyFont="1" applyBorder="1" applyAlignment="1">
      <alignment horizontal="right"/>
    </xf>
    <xf numFmtId="4" fontId="6" fillId="0" borderId="7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75" xfId="0" applyNumberFormat="1" applyFont="1" applyFill="1" applyBorder="1" applyAlignment="1">
      <alignment horizontal="right"/>
    </xf>
    <xf numFmtId="0" fontId="10" fillId="0" borderId="78" xfId="0" applyFont="1" applyFill="1" applyBorder="1" applyAlignment="1">
      <alignment horizontal="left" indent="1"/>
    </xf>
    <xf numFmtId="3" fontId="6" fillId="0" borderId="78" xfId="0" applyNumberFormat="1" applyFont="1" applyFill="1" applyBorder="1" applyAlignment="1">
      <alignment horizontal="right" wrapText="1"/>
    </xf>
    <xf numFmtId="3" fontId="6" fillId="0" borderId="21" xfId="0" applyNumberFormat="1" applyFont="1" applyFill="1" applyBorder="1" applyAlignment="1">
      <alignment horizontal="right" wrapText="1"/>
    </xf>
    <xf numFmtId="4" fontId="6" fillId="0" borderId="21" xfId="0" applyNumberFormat="1" applyFont="1" applyFill="1" applyBorder="1" applyAlignment="1">
      <alignment horizontal="right" wrapText="1"/>
    </xf>
    <xf numFmtId="4" fontId="6" fillId="0" borderId="75" xfId="0" applyNumberFormat="1" applyFont="1" applyFill="1" applyBorder="1" applyAlignment="1">
      <alignment horizontal="right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Border="1" applyAlignment="1">
      <alignment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69" xfId="0" applyFont="1" applyBorder="1" applyAlignment="1">
      <alignment/>
    </xf>
    <xf numFmtId="0" fontId="6" fillId="0" borderId="91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left" wrapText="1" indent="1"/>
    </xf>
    <xf numFmtId="0" fontId="6" fillId="0" borderId="13" xfId="0" applyFont="1" applyFill="1" applyBorder="1" applyAlignment="1">
      <alignment horizontal="left" wrapText="1" indent="1"/>
    </xf>
    <xf numFmtId="0" fontId="6" fillId="0" borderId="92" xfId="0" applyFont="1" applyFill="1" applyBorder="1" applyAlignment="1">
      <alignment horizontal="left" wrapText="1" indent="1"/>
    </xf>
    <xf numFmtId="0" fontId="7" fillId="0" borderId="80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tabSelected="1" workbookViewId="0" topLeftCell="A2">
      <selection activeCell="C7" sqref="C7:C9"/>
    </sheetView>
  </sheetViews>
  <sheetFormatPr defaultColWidth="9.125" defaultRowHeight="12.75"/>
  <cols>
    <col min="1" max="1" width="9.125" style="3" customWidth="1"/>
    <col min="2" max="2" width="2.25390625" style="3" customWidth="1"/>
    <col min="3" max="3" width="47.125" style="3" customWidth="1"/>
    <col min="4" max="6" width="20.75390625" style="3" customWidth="1"/>
    <col min="7" max="7" width="20.375" style="3" customWidth="1"/>
    <col min="8" max="8" width="29.75390625" style="3" customWidth="1"/>
    <col min="9" max="9" width="15.25390625" style="3" customWidth="1"/>
    <col min="10" max="16384" width="9.125" style="3" customWidth="1"/>
  </cols>
  <sheetData>
    <row r="1" spans="4:6" ht="15.75" hidden="1">
      <c r="D1" s="4"/>
      <c r="E1" s="4"/>
      <c r="F1" s="4"/>
    </row>
    <row r="2" spans="4:6" ht="15.75">
      <c r="D2" s="4"/>
      <c r="E2" s="4"/>
      <c r="F2" s="4"/>
    </row>
    <row r="3" spans="3:9" ht="13.5" customHeight="1">
      <c r="C3" s="1" t="s">
        <v>40</v>
      </c>
      <c r="D3" s="4"/>
      <c r="E3" s="4"/>
      <c r="F3" s="4"/>
      <c r="I3" s="4" t="s">
        <v>6</v>
      </c>
    </row>
    <row r="4" spans="3:6" ht="19.5" customHeight="1" thickBot="1">
      <c r="C4" s="3" t="s">
        <v>35</v>
      </c>
      <c r="D4" s="4"/>
      <c r="E4" s="4"/>
      <c r="F4" s="4"/>
    </row>
    <row r="5" spans="3:9" ht="26.25" customHeight="1">
      <c r="C5" s="185" t="s">
        <v>41</v>
      </c>
      <c r="D5" s="207"/>
      <c r="E5" s="207"/>
      <c r="F5" s="207"/>
      <c r="G5" s="207"/>
      <c r="H5" s="207"/>
      <c r="I5" s="208"/>
    </row>
    <row r="6" spans="3:9" ht="11.25" customHeight="1" thickBot="1">
      <c r="C6" s="112"/>
      <c r="D6" s="113"/>
      <c r="E6" s="113"/>
      <c r="F6" s="113"/>
      <c r="G6" s="113"/>
      <c r="H6" s="113"/>
      <c r="I6" s="104" t="s">
        <v>3</v>
      </c>
    </row>
    <row r="7" spans="3:9" ht="18" customHeight="1">
      <c r="C7" s="198" t="s">
        <v>7</v>
      </c>
      <c r="D7" s="188" t="s">
        <v>8</v>
      </c>
      <c r="E7" s="209"/>
      <c r="F7" s="193" t="s">
        <v>44</v>
      </c>
      <c r="G7" s="195" t="s">
        <v>28</v>
      </c>
      <c r="H7" s="192"/>
      <c r="I7" s="196" t="s">
        <v>2</v>
      </c>
    </row>
    <row r="8" spans="3:9" ht="69.75" customHeight="1">
      <c r="C8" s="199"/>
      <c r="D8" s="102" t="s">
        <v>0</v>
      </c>
      <c r="E8" s="103" t="s">
        <v>1</v>
      </c>
      <c r="F8" s="202"/>
      <c r="G8" s="64" t="s">
        <v>29</v>
      </c>
      <c r="H8" s="54" t="s">
        <v>30</v>
      </c>
      <c r="I8" s="197"/>
    </row>
    <row r="9" spans="3:10" ht="17.25" customHeight="1" thickBot="1">
      <c r="C9" s="190"/>
      <c r="D9" s="7">
        <v>1</v>
      </c>
      <c r="E9" s="9">
        <v>2</v>
      </c>
      <c r="F9" s="9">
        <v>3</v>
      </c>
      <c r="G9" s="9">
        <v>4</v>
      </c>
      <c r="H9" s="8">
        <v>5</v>
      </c>
      <c r="I9" s="90" t="s">
        <v>31</v>
      </c>
      <c r="J9" s="10"/>
    </row>
    <row r="10" spans="3:9" s="2" customFormat="1" ht="19.5" customHeight="1" thickBot="1">
      <c r="C10" s="181" t="s">
        <v>9</v>
      </c>
      <c r="D10" s="182"/>
      <c r="E10" s="182"/>
      <c r="F10" s="182"/>
      <c r="G10" s="182"/>
      <c r="H10" s="182"/>
      <c r="I10" s="183"/>
    </row>
    <row r="11" spans="3:9" ht="19.5" customHeight="1" thickBot="1">
      <c r="C11" s="42"/>
      <c r="D11" s="43"/>
      <c r="E11" s="46"/>
      <c r="F11" s="105"/>
      <c r="G11" s="106"/>
      <c r="H11" s="107"/>
      <c r="I11" s="114"/>
    </row>
    <row r="12" spans="3:9" s="2" customFormat="1" ht="19.5" customHeight="1" thickBot="1">
      <c r="C12" s="181" t="s">
        <v>10</v>
      </c>
      <c r="D12" s="182"/>
      <c r="E12" s="182"/>
      <c r="F12" s="182"/>
      <c r="G12" s="182"/>
      <c r="H12" s="182"/>
      <c r="I12" s="183"/>
    </row>
    <row r="13" spans="3:9" ht="19.5" customHeight="1">
      <c r="C13" s="11" t="s">
        <v>34</v>
      </c>
      <c r="D13" s="72">
        <v>20203</v>
      </c>
      <c r="E13" s="165">
        <v>20203</v>
      </c>
      <c r="F13" s="156">
        <f>4096.5+4679.54+272.59+589.8+4174.03+1250.65+290.1+354.7+3896.59</f>
        <v>19604.5</v>
      </c>
      <c r="G13" s="73">
        <v>0</v>
      </c>
      <c r="H13" s="130">
        <v>0</v>
      </c>
      <c r="I13" s="129">
        <f>(F13-H13)/E13*100</f>
        <v>97.03756867791911</v>
      </c>
    </row>
    <row r="14" spans="3:9" ht="19.5" customHeight="1">
      <c r="C14" s="77" t="s">
        <v>39</v>
      </c>
      <c r="D14" s="154">
        <v>24292</v>
      </c>
      <c r="E14" s="166">
        <v>24292</v>
      </c>
      <c r="F14" s="156">
        <f>330.05+11299.68+1757.89+10392.74</f>
        <v>23780.36</v>
      </c>
      <c r="G14" s="157">
        <v>0</v>
      </c>
      <c r="H14" s="158">
        <v>0</v>
      </c>
      <c r="I14" s="159">
        <f>(F14-H14)/E14*100</f>
        <v>97.8937921949613</v>
      </c>
    </row>
    <row r="15" spans="3:9" ht="19.5" customHeight="1">
      <c r="C15" s="160" t="s">
        <v>45</v>
      </c>
      <c r="D15" s="154">
        <v>179521</v>
      </c>
      <c r="E15" s="155">
        <v>179521</v>
      </c>
      <c r="F15" s="156">
        <v>47.58</v>
      </c>
      <c r="G15" s="157">
        <v>0</v>
      </c>
      <c r="H15" s="158">
        <v>0</v>
      </c>
      <c r="I15" s="159">
        <f>(F15-H15)/E15*100</f>
        <v>0.026503863057803823</v>
      </c>
    </row>
    <row r="16" spans="3:9" ht="19.5" customHeight="1">
      <c r="C16" s="167" t="s">
        <v>46</v>
      </c>
      <c r="D16" s="168">
        <v>184310</v>
      </c>
      <c r="E16" s="169">
        <v>184310</v>
      </c>
      <c r="F16" s="170">
        <f>17039.12+19664.58+38916.46+15532.91+6834</f>
        <v>97987.07</v>
      </c>
      <c r="G16" s="171">
        <v>0</v>
      </c>
      <c r="H16" s="172">
        <v>0</v>
      </c>
      <c r="I16" s="159">
        <f>(F16-H16)/E16*100</f>
        <v>53.164272150181766</v>
      </c>
    </row>
    <row r="17" spans="3:9" ht="19.5" customHeight="1">
      <c r="C17" s="161" t="s">
        <v>47</v>
      </c>
      <c r="D17" s="149">
        <v>0</v>
      </c>
      <c r="E17" s="150">
        <v>0</v>
      </c>
      <c r="F17" s="151">
        <v>0</v>
      </c>
      <c r="G17" s="152">
        <v>0</v>
      </c>
      <c r="H17" s="153">
        <v>0</v>
      </c>
      <c r="I17" s="159"/>
    </row>
    <row r="18" spans="3:9" s="2" customFormat="1" ht="19.5" customHeight="1" thickBot="1">
      <c r="C18" s="203" t="s">
        <v>11</v>
      </c>
      <c r="D18" s="203"/>
      <c r="E18" s="203"/>
      <c r="F18" s="203"/>
      <c r="G18" s="203"/>
      <c r="H18" s="203"/>
      <c r="I18" s="203"/>
    </row>
    <row r="19" spans="3:9" ht="19.5" customHeight="1" thickBot="1">
      <c r="C19" s="66"/>
      <c r="D19" s="67"/>
      <c r="E19" s="69"/>
      <c r="F19" s="163"/>
      <c r="G19" s="106"/>
      <c r="H19" s="108"/>
      <c r="I19" s="114"/>
    </row>
    <row r="20" spans="3:9" ht="3.75" customHeight="1" thickBot="1">
      <c r="C20" s="115"/>
      <c r="D20" s="116"/>
      <c r="E20" s="116"/>
      <c r="F20" s="116"/>
      <c r="G20" s="116"/>
      <c r="H20" s="116"/>
      <c r="I20" s="117"/>
    </row>
    <row r="21" spans="3:9" ht="19.5" customHeight="1">
      <c r="C21" s="61" t="s">
        <v>12</v>
      </c>
      <c r="D21" s="134">
        <f>D24+D25+D26+D27+D28+D30</f>
        <v>408326</v>
      </c>
      <c r="E21" s="135">
        <f>E24+E25+E26+E27+E28+E30</f>
        <v>408326</v>
      </c>
      <c r="F21" s="136">
        <f>F24+F25+F26+F27+F28+F30</f>
        <v>141419.51</v>
      </c>
      <c r="G21" s="137">
        <f>G24+G25+G26+G27+G28+G30</f>
        <v>0</v>
      </c>
      <c r="H21" s="132">
        <f>H24+H25+H26+H27+H28+H30</f>
        <v>0</v>
      </c>
      <c r="I21" s="133">
        <f>(F21-H21)/E21*100</f>
        <v>34.63397138560856</v>
      </c>
    </row>
    <row r="22" spans="3:9" ht="17.25" customHeight="1" hidden="1">
      <c r="C22" s="204"/>
      <c r="D22" s="205"/>
      <c r="E22" s="205"/>
      <c r="F22" s="206"/>
      <c r="G22" s="119"/>
      <c r="H22" s="118"/>
      <c r="I22" s="120"/>
    </row>
    <row r="23" spans="3:9" ht="19.5" customHeight="1">
      <c r="C23" s="176" t="s">
        <v>4</v>
      </c>
      <c r="D23" s="74"/>
      <c r="E23" s="75"/>
      <c r="F23" s="109"/>
      <c r="G23" s="80"/>
      <c r="H23" s="121"/>
      <c r="I23" s="122"/>
    </row>
    <row r="24" spans="3:9" ht="19.5" customHeight="1">
      <c r="C24" s="77" t="s">
        <v>13</v>
      </c>
      <c r="D24" s="78"/>
      <c r="E24" s="79"/>
      <c r="F24" s="109"/>
      <c r="G24" s="80"/>
      <c r="H24" s="123"/>
      <c r="I24" s="81"/>
    </row>
    <row r="25" spans="3:9" ht="19.5" customHeight="1">
      <c r="C25" s="77" t="s">
        <v>14</v>
      </c>
      <c r="D25" s="177">
        <f>D13+D14+D15+D16</f>
        <v>408326</v>
      </c>
      <c r="E25" s="178">
        <f>E13+E14+E15+E16</f>
        <v>408326</v>
      </c>
      <c r="F25" s="179">
        <f>F13+F14+F15+F16</f>
        <v>141419.51</v>
      </c>
      <c r="G25" s="179">
        <f>G13+G14+G15+G16</f>
        <v>0</v>
      </c>
      <c r="H25" s="180">
        <f>H13+H14+H15+H16</f>
        <v>0</v>
      </c>
      <c r="I25" s="159">
        <f>(F25-H25)/E25*100</f>
        <v>34.63397138560856</v>
      </c>
    </row>
    <row r="26" spans="3:9" ht="19.5" customHeight="1">
      <c r="C26" s="77" t="s">
        <v>25</v>
      </c>
      <c r="D26" s="82"/>
      <c r="E26" s="76"/>
      <c r="F26" s="109"/>
      <c r="G26" s="80"/>
      <c r="H26" s="80"/>
      <c r="I26" s="131"/>
    </row>
    <row r="27" spans="3:9" ht="19.5" customHeight="1">
      <c r="C27" s="77" t="s">
        <v>15</v>
      </c>
      <c r="D27" s="83"/>
      <c r="E27" s="84"/>
      <c r="F27" s="110"/>
      <c r="G27" s="80"/>
      <c r="H27" s="80"/>
      <c r="I27" s="131"/>
    </row>
    <row r="28" spans="3:9" ht="19.5" customHeight="1">
      <c r="C28" s="77" t="s">
        <v>16</v>
      </c>
      <c r="D28" s="173">
        <f>D17</f>
        <v>0</v>
      </c>
      <c r="E28" s="174">
        <f>E17</f>
        <v>0</v>
      </c>
      <c r="F28" s="174">
        <f>F17</f>
        <v>0</v>
      </c>
      <c r="G28" s="174">
        <f>G17</f>
        <v>0</v>
      </c>
      <c r="H28" s="175">
        <f>H17</f>
        <v>0</v>
      </c>
      <c r="I28" s="159"/>
    </row>
    <row r="29" spans="3:9" ht="19.5" customHeight="1" hidden="1">
      <c r="C29" s="77"/>
      <c r="D29" s="83"/>
      <c r="E29" s="84"/>
      <c r="F29" s="110"/>
      <c r="G29" s="80"/>
      <c r="H29" s="80"/>
      <c r="I29" s="81"/>
    </row>
    <row r="30" spans="3:9" ht="19.5" customHeight="1" thickBot="1">
      <c r="C30" s="37" t="s">
        <v>17</v>
      </c>
      <c r="D30" s="85"/>
      <c r="E30" s="86"/>
      <c r="F30" s="111"/>
      <c r="G30" s="124"/>
      <c r="H30" s="124"/>
      <c r="I30" s="114"/>
    </row>
    <row r="31" spans="3:9" ht="5.25" customHeight="1">
      <c r="C31" s="162"/>
      <c r="D31" s="88"/>
      <c r="E31" s="88"/>
      <c r="F31" s="88"/>
      <c r="G31" s="87"/>
      <c r="H31" s="87"/>
      <c r="I31" s="87"/>
    </row>
    <row r="32" spans="3:9" ht="3" customHeight="1" hidden="1">
      <c r="C32" s="162"/>
      <c r="D32" s="88"/>
      <c r="E32" s="88"/>
      <c r="F32" s="88"/>
      <c r="G32" s="87"/>
      <c r="H32" s="87"/>
      <c r="I32" s="87"/>
    </row>
    <row r="33" spans="3:8" ht="15.75" thickBot="1">
      <c r="C33" s="87"/>
      <c r="D33" s="88"/>
      <c r="E33" s="88"/>
      <c r="F33" s="88"/>
      <c r="G33" s="87"/>
      <c r="H33" s="87"/>
    </row>
    <row r="34" spans="3:9" ht="25.5" customHeight="1" hidden="1">
      <c r="C34" s="185" t="s">
        <v>26</v>
      </c>
      <c r="D34" s="186"/>
      <c r="E34" s="186"/>
      <c r="F34" s="186"/>
      <c r="G34" s="186"/>
      <c r="H34" s="186"/>
      <c r="I34" s="187"/>
    </row>
    <row r="35" spans="3:9" ht="6" customHeight="1" hidden="1" thickBot="1">
      <c r="C35" s="112"/>
      <c r="D35" s="125"/>
      <c r="E35" s="125"/>
      <c r="F35" s="125"/>
      <c r="G35" s="125"/>
      <c r="H35" s="125"/>
      <c r="I35" s="65" t="s">
        <v>3</v>
      </c>
    </row>
    <row r="36" spans="3:18" ht="19.5" customHeight="1" hidden="1">
      <c r="C36" s="198" t="s">
        <v>18</v>
      </c>
      <c r="D36" s="200" t="s">
        <v>8</v>
      </c>
      <c r="E36" s="201"/>
      <c r="F36" s="193" t="s">
        <v>38</v>
      </c>
      <c r="G36" s="195" t="s">
        <v>28</v>
      </c>
      <c r="H36" s="192"/>
      <c r="I36" s="196" t="s">
        <v>2</v>
      </c>
      <c r="J36" s="184"/>
      <c r="K36" s="184"/>
      <c r="L36" s="184"/>
      <c r="M36" s="184"/>
      <c r="N36" s="184"/>
      <c r="O36" s="184"/>
      <c r="P36" s="184"/>
      <c r="Q36" s="184"/>
      <c r="R36" s="184"/>
    </row>
    <row r="37" spans="3:18" ht="66.75" customHeight="1" hidden="1">
      <c r="C37" s="199"/>
      <c r="D37" s="63" t="s">
        <v>0</v>
      </c>
      <c r="E37" s="5" t="s">
        <v>1</v>
      </c>
      <c r="F37" s="202"/>
      <c r="G37" s="64" t="s">
        <v>29</v>
      </c>
      <c r="H37" s="54" t="s">
        <v>30</v>
      </c>
      <c r="I37" s="197"/>
      <c r="J37" s="184"/>
      <c r="K37" s="184"/>
      <c r="L37" s="184"/>
      <c r="M37" s="184"/>
      <c r="N37" s="184"/>
      <c r="O37" s="184"/>
      <c r="P37" s="184"/>
      <c r="Q37" s="184"/>
      <c r="R37" s="184"/>
    </row>
    <row r="38" spans="3:18" ht="14.25" customHeight="1" hidden="1" thickBot="1">
      <c r="C38" s="190"/>
      <c r="D38" s="89">
        <v>1</v>
      </c>
      <c r="E38" s="8">
        <v>2</v>
      </c>
      <c r="F38" s="9">
        <v>3</v>
      </c>
      <c r="G38" s="9">
        <v>4</v>
      </c>
      <c r="H38" s="8">
        <v>5</v>
      </c>
      <c r="I38" s="90" t="s">
        <v>31</v>
      </c>
      <c r="J38" s="55"/>
      <c r="K38" s="55"/>
      <c r="L38" s="55"/>
      <c r="M38" s="55"/>
      <c r="N38" s="55"/>
      <c r="O38" s="55"/>
      <c r="P38" s="55"/>
      <c r="Q38" s="55"/>
      <c r="R38" s="55"/>
    </row>
    <row r="39" spans="3:18" ht="19.5" customHeight="1" hidden="1" thickBot="1">
      <c r="C39" s="181" t="s">
        <v>9</v>
      </c>
      <c r="D39" s="182"/>
      <c r="E39" s="182"/>
      <c r="F39" s="182"/>
      <c r="G39" s="182"/>
      <c r="H39" s="182"/>
      <c r="I39" s="183"/>
      <c r="J39" s="53"/>
      <c r="K39" s="53"/>
      <c r="L39" s="53"/>
      <c r="M39" s="53"/>
      <c r="N39" s="53"/>
      <c r="O39" s="53"/>
      <c r="P39" s="53"/>
      <c r="Q39" s="53"/>
      <c r="R39" s="53"/>
    </row>
    <row r="40" spans="3:18" ht="19.5" customHeight="1" hidden="1">
      <c r="C40" s="11" t="s">
        <v>19</v>
      </c>
      <c r="D40" s="12"/>
      <c r="E40" s="13"/>
      <c r="F40" s="14"/>
      <c r="G40" s="13"/>
      <c r="H40" s="13"/>
      <c r="I40" s="15"/>
      <c r="J40" s="59"/>
      <c r="K40" s="59"/>
      <c r="L40" s="59"/>
      <c r="M40" s="59"/>
      <c r="N40" s="59"/>
      <c r="O40" s="59"/>
      <c r="P40" s="56"/>
      <c r="Q40" s="56"/>
      <c r="R40" s="56"/>
    </row>
    <row r="41" spans="3:18" ht="19.5" customHeight="1" hidden="1">
      <c r="C41" s="16" t="s">
        <v>20</v>
      </c>
      <c r="D41" s="17"/>
      <c r="E41" s="18"/>
      <c r="F41" s="19"/>
      <c r="G41" s="18"/>
      <c r="H41" s="18"/>
      <c r="I41" s="20"/>
      <c r="J41" s="59"/>
      <c r="K41" s="59"/>
      <c r="L41" s="59"/>
      <c r="M41" s="59"/>
      <c r="N41" s="59"/>
      <c r="O41" s="59"/>
      <c r="P41" s="56"/>
      <c r="Q41" s="56"/>
      <c r="R41" s="56"/>
    </row>
    <row r="42" spans="3:18" ht="19.5" customHeight="1" hidden="1" thickBot="1">
      <c r="C42" s="21" t="s">
        <v>21</v>
      </c>
      <c r="D42" s="22"/>
      <c r="E42" s="23"/>
      <c r="F42" s="26"/>
      <c r="G42" s="24"/>
      <c r="H42" s="23"/>
      <c r="I42" s="25"/>
      <c r="J42" s="60"/>
      <c r="K42" s="60"/>
      <c r="L42" s="60"/>
      <c r="M42" s="60"/>
      <c r="N42" s="60"/>
      <c r="O42" s="60"/>
      <c r="P42" s="57"/>
      <c r="Q42" s="57"/>
      <c r="R42" s="57"/>
    </row>
    <row r="43" spans="2:18" ht="19.5" customHeight="1" hidden="1" thickBot="1">
      <c r="B43" s="71"/>
      <c r="C43" s="181" t="s">
        <v>10</v>
      </c>
      <c r="D43" s="182"/>
      <c r="E43" s="182"/>
      <c r="F43" s="182"/>
      <c r="G43" s="182"/>
      <c r="H43" s="182"/>
      <c r="I43" s="183"/>
      <c r="J43" s="53"/>
      <c r="K43" s="53"/>
      <c r="L43" s="53"/>
      <c r="M43" s="53"/>
      <c r="N43" s="53"/>
      <c r="O43" s="53"/>
      <c r="P43" s="53"/>
      <c r="Q43" s="53"/>
      <c r="R43" s="53"/>
    </row>
    <row r="44" spans="3:18" ht="19.5" customHeight="1" hidden="1">
      <c r="C44" s="27" t="s">
        <v>19</v>
      </c>
      <c r="D44" s="28"/>
      <c r="E44" s="29"/>
      <c r="F44" s="31"/>
      <c r="G44" s="29"/>
      <c r="H44" s="29"/>
      <c r="I44" s="30"/>
      <c r="J44" s="53"/>
      <c r="K44" s="53"/>
      <c r="L44" s="53"/>
      <c r="M44" s="53"/>
      <c r="N44" s="53"/>
      <c r="O44" s="53"/>
      <c r="P44" s="53"/>
      <c r="Q44" s="53"/>
      <c r="R44" s="53"/>
    </row>
    <row r="45" spans="3:18" ht="19.5" customHeight="1" hidden="1">
      <c r="C45" s="32" t="s">
        <v>22</v>
      </c>
      <c r="D45" s="33"/>
      <c r="E45" s="34"/>
      <c r="F45" s="36"/>
      <c r="G45" s="34"/>
      <c r="H45" s="34"/>
      <c r="I45" s="35"/>
      <c r="J45" s="53"/>
      <c r="K45" s="53"/>
      <c r="L45" s="53"/>
      <c r="M45" s="53"/>
      <c r="N45" s="53"/>
      <c r="O45" s="53"/>
      <c r="P45" s="53"/>
      <c r="Q45" s="53"/>
      <c r="R45" s="53"/>
    </row>
    <row r="46" spans="3:18" ht="19.5" customHeight="1" hidden="1">
      <c r="C46" s="32" t="s">
        <v>23</v>
      </c>
      <c r="D46" s="33"/>
      <c r="E46" s="34"/>
      <c r="F46" s="36"/>
      <c r="G46" s="34"/>
      <c r="H46" s="34"/>
      <c r="I46" s="35"/>
      <c r="J46" s="53"/>
      <c r="K46" s="53"/>
      <c r="L46" s="53"/>
      <c r="M46" s="53"/>
      <c r="N46" s="53"/>
      <c r="O46" s="53"/>
      <c r="P46" s="53"/>
      <c r="Q46" s="53"/>
      <c r="R46" s="53"/>
    </row>
    <row r="47" spans="3:18" ht="19.5" customHeight="1" hidden="1" thickBot="1">
      <c r="C47" s="37" t="s">
        <v>21</v>
      </c>
      <c r="D47" s="38"/>
      <c r="E47" s="39"/>
      <c r="F47" s="41"/>
      <c r="G47" s="39"/>
      <c r="H47" s="39"/>
      <c r="I47" s="40"/>
      <c r="J47" s="59"/>
      <c r="K47" s="59"/>
      <c r="L47" s="59"/>
      <c r="M47" s="59"/>
      <c r="N47" s="59"/>
      <c r="O47" s="59"/>
      <c r="P47" s="56"/>
      <c r="Q47" s="56"/>
      <c r="R47" s="56"/>
    </row>
    <row r="48" spans="3:18" ht="19.5" customHeight="1" hidden="1" thickBot="1">
      <c r="C48" s="181" t="s">
        <v>11</v>
      </c>
      <c r="D48" s="182"/>
      <c r="E48" s="182"/>
      <c r="F48" s="182"/>
      <c r="G48" s="182"/>
      <c r="H48" s="182"/>
      <c r="I48" s="183"/>
      <c r="J48" s="53"/>
      <c r="K48" s="53"/>
      <c r="L48" s="53"/>
      <c r="M48" s="53"/>
      <c r="N48" s="53"/>
      <c r="O48" s="53"/>
      <c r="P48" s="53"/>
      <c r="Q48" s="53"/>
      <c r="R48" s="53"/>
    </row>
    <row r="49" spans="3:18" ht="19.5" customHeight="1" hidden="1">
      <c r="C49" s="42"/>
      <c r="D49" s="43"/>
      <c r="E49" s="44"/>
      <c r="F49" s="46"/>
      <c r="G49" s="44"/>
      <c r="H49" s="44"/>
      <c r="I49" s="45"/>
      <c r="J49" s="59"/>
      <c r="K49" s="59"/>
      <c r="L49" s="59"/>
      <c r="M49" s="59"/>
      <c r="N49" s="59"/>
      <c r="O49" s="59"/>
      <c r="P49" s="56"/>
      <c r="Q49" s="56"/>
      <c r="R49" s="56"/>
    </row>
    <row r="50" spans="3:18" ht="19.5" customHeight="1" hidden="1" thickBot="1">
      <c r="C50" s="37" t="s">
        <v>21</v>
      </c>
      <c r="D50" s="38"/>
      <c r="E50" s="39"/>
      <c r="F50" s="41"/>
      <c r="G50" s="39"/>
      <c r="H50" s="39"/>
      <c r="I50" s="40"/>
      <c r="J50" s="59"/>
      <c r="K50" s="59"/>
      <c r="L50" s="59"/>
      <c r="M50" s="59"/>
      <c r="N50" s="59"/>
      <c r="O50" s="59"/>
      <c r="P50" s="56"/>
      <c r="Q50" s="56"/>
      <c r="R50" s="56"/>
    </row>
    <row r="51" spans="3:18" ht="3.75" customHeight="1" hidden="1" thickBot="1">
      <c r="C51" s="47"/>
      <c r="D51" s="48"/>
      <c r="E51" s="48"/>
      <c r="F51" s="48"/>
      <c r="G51" s="48"/>
      <c r="H51" s="48"/>
      <c r="I51" s="49"/>
      <c r="J51" s="58"/>
      <c r="K51" s="58"/>
      <c r="L51" s="58"/>
      <c r="M51" s="58"/>
      <c r="N51" s="58"/>
      <c r="O51" s="58"/>
      <c r="P51" s="58"/>
      <c r="Q51" s="58"/>
      <c r="R51" s="58"/>
    </row>
    <row r="52" spans="3:18" ht="19.5" customHeight="1" hidden="1" thickBot="1">
      <c r="C52" s="50" t="s">
        <v>24</v>
      </c>
      <c r="D52" s="51"/>
      <c r="E52" s="39"/>
      <c r="F52" s="41"/>
      <c r="G52" s="52"/>
      <c r="H52" s="39"/>
      <c r="I52" s="40"/>
      <c r="J52" s="59"/>
      <c r="K52" s="59"/>
      <c r="L52" s="59"/>
      <c r="M52" s="59"/>
      <c r="N52" s="59"/>
      <c r="O52" s="59"/>
      <c r="P52" s="56"/>
      <c r="Q52" s="56"/>
      <c r="R52" s="56"/>
    </row>
    <row r="53" ht="14.25" customHeight="1" thickBot="1"/>
    <row r="54" spans="3:9" ht="28.5" customHeight="1">
      <c r="C54" s="185" t="s">
        <v>27</v>
      </c>
      <c r="D54" s="186"/>
      <c r="E54" s="186"/>
      <c r="F54" s="186"/>
      <c r="G54" s="186"/>
      <c r="H54" s="186"/>
      <c r="I54" s="187"/>
    </row>
    <row r="55" spans="3:9" ht="16.5" thickBot="1">
      <c r="C55" s="112"/>
      <c r="D55" s="125"/>
      <c r="E55" s="125"/>
      <c r="F55" s="125"/>
      <c r="G55" s="125"/>
      <c r="H55" s="125"/>
      <c r="I55" s="65" t="s">
        <v>3</v>
      </c>
    </row>
    <row r="56" spans="3:18" ht="19.5" customHeight="1">
      <c r="C56" s="188" t="s">
        <v>32</v>
      </c>
      <c r="D56" s="191" t="s">
        <v>8</v>
      </c>
      <c r="E56" s="192"/>
      <c r="F56" s="193" t="s">
        <v>44</v>
      </c>
      <c r="G56" s="195" t="s">
        <v>28</v>
      </c>
      <c r="H56" s="192"/>
      <c r="I56" s="196" t="s">
        <v>2</v>
      </c>
      <c r="J56" s="184"/>
      <c r="K56" s="184"/>
      <c r="L56" s="184"/>
      <c r="M56" s="184"/>
      <c r="N56" s="184"/>
      <c r="O56" s="184"/>
      <c r="P56" s="184"/>
      <c r="Q56" s="184"/>
      <c r="R56" s="184"/>
    </row>
    <row r="57" spans="3:18" ht="64.5" customHeight="1">
      <c r="C57" s="189"/>
      <c r="D57" s="62" t="s">
        <v>0</v>
      </c>
      <c r="E57" s="6" t="s">
        <v>1</v>
      </c>
      <c r="F57" s="194"/>
      <c r="G57" s="64" t="s">
        <v>29</v>
      </c>
      <c r="H57" s="54" t="s">
        <v>30</v>
      </c>
      <c r="I57" s="197"/>
      <c r="J57" s="184"/>
      <c r="K57" s="184"/>
      <c r="L57" s="184"/>
      <c r="M57" s="184"/>
      <c r="N57" s="184"/>
      <c r="O57" s="184"/>
      <c r="P57" s="184"/>
      <c r="Q57" s="184"/>
      <c r="R57" s="184"/>
    </row>
    <row r="58" spans="3:18" ht="14.25" customHeight="1" thickBot="1">
      <c r="C58" s="190"/>
      <c r="D58" s="126">
        <v>1</v>
      </c>
      <c r="E58" s="127">
        <v>2</v>
      </c>
      <c r="F58" s="9">
        <v>3</v>
      </c>
      <c r="G58" s="9">
        <v>4</v>
      </c>
      <c r="H58" s="8">
        <v>5</v>
      </c>
      <c r="I58" s="90" t="s">
        <v>31</v>
      </c>
      <c r="J58" s="55"/>
      <c r="K58" s="55"/>
      <c r="L58" s="55"/>
      <c r="M58" s="55"/>
      <c r="N58" s="55"/>
      <c r="O58" s="55"/>
      <c r="P58" s="55"/>
      <c r="Q58" s="55"/>
      <c r="R58" s="55"/>
    </row>
    <row r="59" spans="3:18" ht="19.5" customHeight="1" thickBot="1">
      <c r="C59" s="181" t="s">
        <v>42</v>
      </c>
      <c r="D59" s="182"/>
      <c r="E59" s="182"/>
      <c r="F59" s="182"/>
      <c r="G59" s="182"/>
      <c r="H59" s="182"/>
      <c r="I59" s="183"/>
      <c r="J59" s="53"/>
      <c r="K59" s="53"/>
      <c r="L59" s="53"/>
      <c r="M59" s="53"/>
      <c r="N59" s="53"/>
      <c r="O59" s="53"/>
      <c r="P59" s="53"/>
      <c r="Q59" s="53"/>
      <c r="R59" s="53"/>
    </row>
    <row r="60" spans="3:18" ht="19.5" customHeight="1" thickBot="1">
      <c r="C60" s="66" t="s">
        <v>49</v>
      </c>
      <c r="D60" s="91">
        <v>0</v>
      </c>
      <c r="E60" s="91">
        <v>0</v>
      </c>
      <c r="F60" s="164">
        <f>8057.88+4572.5</f>
        <v>12630.380000000001</v>
      </c>
      <c r="G60" s="128"/>
      <c r="H60" s="142"/>
      <c r="I60" s="148"/>
      <c r="J60" s="53"/>
      <c r="K60" s="53"/>
      <c r="L60" s="53"/>
      <c r="M60" s="53"/>
      <c r="N60" s="53"/>
      <c r="O60" s="53"/>
      <c r="P60" s="53"/>
      <c r="Q60" s="53"/>
      <c r="R60" s="53"/>
    </row>
    <row r="61" spans="3:18" ht="25.5" customHeight="1" hidden="1" thickBot="1">
      <c r="C61" s="37" t="s">
        <v>21</v>
      </c>
      <c r="D61" s="38"/>
      <c r="E61" s="39"/>
      <c r="F61" s="41"/>
      <c r="G61" s="39"/>
      <c r="H61" s="39"/>
      <c r="I61" s="40"/>
      <c r="J61" s="59"/>
      <c r="K61" s="59"/>
      <c r="L61" s="59"/>
      <c r="M61" s="59"/>
      <c r="N61" s="59"/>
      <c r="O61" s="59"/>
      <c r="P61" s="56"/>
      <c r="Q61" s="56"/>
      <c r="R61" s="56"/>
    </row>
    <row r="62" spans="2:18" ht="19.5" customHeight="1" thickBot="1">
      <c r="B62" s="71"/>
      <c r="C62" s="181" t="s">
        <v>10</v>
      </c>
      <c r="D62" s="182"/>
      <c r="E62" s="182"/>
      <c r="F62" s="182"/>
      <c r="G62" s="182"/>
      <c r="H62" s="182"/>
      <c r="I62" s="183"/>
      <c r="J62" s="53"/>
      <c r="K62" s="53"/>
      <c r="L62" s="53"/>
      <c r="M62" s="53"/>
      <c r="N62" s="53"/>
      <c r="O62" s="53"/>
      <c r="P62" s="53"/>
      <c r="Q62" s="53"/>
      <c r="R62" s="53"/>
    </row>
    <row r="63" spans="3:18" ht="19.5" customHeight="1">
      <c r="C63" s="66" t="s">
        <v>48</v>
      </c>
      <c r="D63" s="138">
        <v>3375</v>
      </c>
      <c r="E63" s="138">
        <v>3375</v>
      </c>
      <c r="F63" s="141">
        <v>0</v>
      </c>
      <c r="G63" s="142">
        <v>0</v>
      </c>
      <c r="H63" s="142">
        <v>0</v>
      </c>
      <c r="I63" s="148"/>
      <c r="J63" s="59"/>
      <c r="K63" s="59"/>
      <c r="L63" s="59"/>
      <c r="M63" s="59"/>
      <c r="N63" s="59"/>
      <c r="O63" s="59"/>
      <c r="P63" s="56"/>
      <c r="Q63" s="56"/>
      <c r="R63" s="56"/>
    </row>
    <row r="64" spans="3:18" ht="19.5" customHeight="1">
      <c r="C64" s="42" t="s">
        <v>37</v>
      </c>
      <c r="D64" s="91">
        <v>39278</v>
      </c>
      <c r="E64" s="91">
        <v>39278</v>
      </c>
      <c r="F64" s="95">
        <f>3575.26+4468.01</f>
        <v>8043.27</v>
      </c>
      <c r="G64" s="94">
        <v>0</v>
      </c>
      <c r="H64" s="94"/>
      <c r="I64" s="96">
        <f>(F64-H64)/E64*100</f>
        <v>20.47779927694893</v>
      </c>
      <c r="J64" s="59"/>
      <c r="K64" s="59"/>
      <c r="L64" s="59"/>
      <c r="M64" s="59"/>
      <c r="N64" s="59"/>
      <c r="O64" s="59"/>
      <c r="P64" s="56"/>
      <c r="Q64" s="56"/>
      <c r="R64" s="56"/>
    </row>
    <row r="65" spans="3:18" ht="25.5" customHeight="1" thickBot="1">
      <c r="C65" s="37" t="s">
        <v>21</v>
      </c>
      <c r="D65" s="97">
        <f>D63+D64</f>
        <v>42653</v>
      </c>
      <c r="E65" s="98">
        <f>E63+E64</f>
        <v>42653</v>
      </c>
      <c r="F65" s="100">
        <f>F63+F64</f>
        <v>8043.27</v>
      </c>
      <c r="G65" s="99">
        <v>0</v>
      </c>
      <c r="H65" s="99">
        <f>H63+H64</f>
        <v>0</v>
      </c>
      <c r="I65" s="101">
        <f>(F65-H65)/E65*100</f>
        <v>18.857454340843553</v>
      </c>
      <c r="J65" s="59"/>
      <c r="K65" s="59"/>
      <c r="L65" s="59"/>
      <c r="M65" s="59"/>
      <c r="N65" s="59"/>
      <c r="O65" s="59"/>
      <c r="P65" s="56"/>
      <c r="Q65" s="56"/>
      <c r="R65" s="56"/>
    </row>
    <row r="66" spans="3:18" ht="19.5" customHeight="1" thickBot="1">
      <c r="C66" s="181" t="s">
        <v>11</v>
      </c>
      <c r="D66" s="182"/>
      <c r="E66" s="182"/>
      <c r="F66" s="182"/>
      <c r="G66" s="182"/>
      <c r="H66" s="182"/>
      <c r="I66" s="183"/>
      <c r="J66" s="53"/>
      <c r="K66" s="53"/>
      <c r="L66" s="53"/>
      <c r="M66" s="53"/>
      <c r="N66" s="53"/>
      <c r="O66" s="53"/>
      <c r="P66" s="53"/>
      <c r="Q66" s="53"/>
      <c r="R66" s="53"/>
    </row>
    <row r="67" spans="3:18" ht="19.5" customHeight="1">
      <c r="C67" s="66"/>
      <c r="D67" s="67"/>
      <c r="E67" s="68"/>
      <c r="F67" s="145"/>
      <c r="G67" s="139"/>
      <c r="H67" s="139"/>
      <c r="I67" s="143"/>
      <c r="J67" s="59"/>
      <c r="K67" s="59"/>
      <c r="L67" s="59"/>
      <c r="M67" s="59"/>
      <c r="N67" s="59"/>
      <c r="O67" s="59"/>
      <c r="P67" s="56"/>
      <c r="Q67" s="56"/>
      <c r="R67" s="56"/>
    </row>
    <row r="68" spans="3:18" ht="19.5" customHeight="1">
      <c r="C68" s="42"/>
      <c r="D68" s="43"/>
      <c r="E68" s="44"/>
      <c r="F68" s="146"/>
      <c r="G68" s="92"/>
      <c r="H68" s="92"/>
      <c r="I68" s="93"/>
      <c r="J68" s="59"/>
      <c r="K68" s="59"/>
      <c r="L68" s="59"/>
      <c r="M68" s="59"/>
      <c r="N68" s="59"/>
      <c r="O68" s="59"/>
      <c r="P68" s="56"/>
      <c r="Q68" s="56"/>
      <c r="R68" s="56"/>
    </row>
    <row r="69" spans="3:18" ht="25.5" customHeight="1" thickBot="1">
      <c r="C69" s="37" t="s">
        <v>21</v>
      </c>
      <c r="D69" s="38"/>
      <c r="E69" s="39"/>
      <c r="F69" s="147"/>
      <c r="G69" s="140"/>
      <c r="H69" s="140"/>
      <c r="I69" s="144"/>
      <c r="J69" s="59"/>
      <c r="K69" s="59"/>
      <c r="L69" s="59"/>
      <c r="M69" s="59"/>
      <c r="N69" s="59"/>
      <c r="O69" s="59"/>
      <c r="P69" s="56"/>
      <c r="Q69" s="56"/>
      <c r="R69" s="56"/>
    </row>
    <row r="70" spans="3:18" ht="4.5" customHeight="1" thickBot="1">
      <c r="C70" s="37"/>
      <c r="D70" s="38"/>
      <c r="E70" s="39"/>
      <c r="F70" s="147"/>
      <c r="G70" s="140"/>
      <c r="H70" s="140"/>
      <c r="I70" s="144"/>
      <c r="J70" s="59"/>
      <c r="K70" s="59"/>
      <c r="L70" s="59"/>
      <c r="M70" s="59"/>
      <c r="N70" s="59"/>
      <c r="O70" s="59"/>
      <c r="P70" s="56"/>
      <c r="Q70" s="56"/>
      <c r="R70" s="56"/>
    </row>
    <row r="71" spans="3:18" ht="25.5" customHeight="1" thickBot="1">
      <c r="C71" s="70" t="s">
        <v>33</v>
      </c>
      <c r="D71" s="97">
        <f>D60+D63+D64</f>
        <v>42653</v>
      </c>
      <c r="E71" s="98">
        <f>E60+E63+E64</f>
        <v>42653</v>
      </c>
      <c r="F71" s="100">
        <f>F60+F63+F64</f>
        <v>20673.65</v>
      </c>
      <c r="G71" s="99">
        <f>G60+G63+G64</f>
        <v>0</v>
      </c>
      <c r="H71" s="99">
        <f>H60+H63+H64</f>
        <v>0</v>
      </c>
      <c r="I71" s="101">
        <f>(F71-H71)/E71*100</f>
        <v>48.46939253979791</v>
      </c>
      <c r="J71" s="59"/>
      <c r="K71" s="59"/>
      <c r="L71" s="59"/>
      <c r="M71" s="59"/>
      <c r="N71" s="59"/>
      <c r="O71" s="59"/>
      <c r="P71" s="56"/>
      <c r="Q71" s="56"/>
      <c r="R71" s="56"/>
    </row>
    <row r="72" spans="3:8" ht="27" customHeight="1">
      <c r="C72" s="3" t="s">
        <v>43</v>
      </c>
      <c r="E72" s="71" t="s">
        <v>36</v>
      </c>
      <c r="H72" s="3" t="s">
        <v>50</v>
      </c>
    </row>
    <row r="73" spans="3:7" ht="19.5" customHeight="1">
      <c r="C73" s="3" t="s">
        <v>5</v>
      </c>
      <c r="E73" s="71" t="s">
        <v>5</v>
      </c>
      <c r="G73" s="71"/>
    </row>
    <row r="74" ht="19.5" customHeight="1">
      <c r="G74" s="71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34">
    <mergeCell ref="C5:I5"/>
    <mergeCell ref="C7:C9"/>
    <mergeCell ref="D7:E7"/>
    <mergeCell ref="F7:F8"/>
    <mergeCell ref="G7:H7"/>
    <mergeCell ref="I7:I8"/>
    <mergeCell ref="C10:I10"/>
    <mergeCell ref="C12:I12"/>
    <mergeCell ref="C18:I18"/>
    <mergeCell ref="C22:F22"/>
    <mergeCell ref="C34:I34"/>
    <mergeCell ref="C36:C38"/>
    <mergeCell ref="D36:E36"/>
    <mergeCell ref="F36:F37"/>
    <mergeCell ref="G36:H36"/>
    <mergeCell ref="I36:I37"/>
    <mergeCell ref="J36:L37"/>
    <mergeCell ref="M36:O37"/>
    <mergeCell ref="P36:R37"/>
    <mergeCell ref="C39:I39"/>
    <mergeCell ref="P56:R57"/>
    <mergeCell ref="C59:I59"/>
    <mergeCell ref="C43:I43"/>
    <mergeCell ref="C48:I48"/>
    <mergeCell ref="C54:I54"/>
    <mergeCell ref="C56:C58"/>
    <mergeCell ref="D56:E56"/>
    <mergeCell ref="F56:F57"/>
    <mergeCell ref="G56:H56"/>
    <mergeCell ref="I56:I57"/>
    <mergeCell ref="C62:I62"/>
    <mergeCell ref="C66:I66"/>
    <mergeCell ref="J56:L57"/>
    <mergeCell ref="M56:O57"/>
  </mergeCells>
  <printOptions/>
  <pageMargins left="0" right="0" top="0.984251968503937" bottom="0.3937007874015748" header="0.2362204724409449" footer="0.5118110236220472"/>
  <pageSetup horizontalDpi="600" verticalDpi="600" orientation="landscape" paperSize="9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