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325" activeTab="10"/>
  </bookViews>
  <sheets>
    <sheet name="Rozvaha" sheetId="1" r:id="rId1"/>
    <sheet name="Zisk a ztráta" sheetId="2" r:id="rId2"/>
    <sheet name="Příloha" sheetId="3" r:id="rId3"/>
    <sheet name="I" sheetId="4" r:id="rId4"/>
    <sheet name="II" sheetId="5" r:id="rId5"/>
    <sheet name="III" sheetId="6" r:id="rId6"/>
    <sheet name="IV" sheetId="7" r:id="rId7"/>
    <sheet name="V" sheetId="8" r:id="rId8"/>
    <sheet name="VI" sheetId="9" r:id="rId9"/>
    <sheet name="VII" sheetId="10" r:id="rId10"/>
    <sheet name="VIII" sheetId="11" r:id="rId11"/>
  </sheets>
  <definedNames>
    <definedName name="_xlnm.Print_Area" localSheetId="1">'Zisk a ztráta'!$A$1:$F$69</definedName>
  </definedNames>
  <calcPr fullCalcOnLoad="1"/>
</workbook>
</file>

<file path=xl/sharedStrings.xml><?xml version="1.0" encoding="utf-8"?>
<sst xmlns="http://schemas.openxmlformats.org/spreadsheetml/2006/main" count="800" uniqueCount="577">
  <si>
    <t>Rozvaha OSS</t>
  </si>
  <si>
    <t>Období:</t>
  </si>
  <si>
    <t>1-12/2005</t>
  </si>
  <si>
    <t>MINISTERSTVO FINANCÍ ČESKÉ REPUBLIKY</t>
  </si>
  <si>
    <t>AKTIVA</t>
  </si>
  <si>
    <t>Stav k</t>
  </si>
  <si>
    <t>PASIVA</t>
  </si>
  <si>
    <t>č.ř.</t>
  </si>
  <si>
    <t>Text řádku</t>
  </si>
  <si>
    <t>1.1.</t>
  </si>
  <si>
    <t>31.12..</t>
  </si>
  <si>
    <t>A</t>
  </si>
  <si>
    <t>01</t>
  </si>
  <si>
    <t>Stálá aktiva                     ř.09+15+26+33+41</t>
  </si>
  <si>
    <t>C</t>
  </si>
  <si>
    <t>Vlastní zdroje krytí st. a ob. aktiv ř. 130+131+138+141+151+158</t>
  </si>
  <si>
    <t>02</t>
  </si>
  <si>
    <t>Nehmotné výsledky výzkumu a vývoje</t>
  </si>
  <si>
    <t>Fond dlouhodobého majetku</t>
  </si>
  <si>
    <t>03</t>
  </si>
  <si>
    <t>Software</t>
  </si>
  <si>
    <t>Fond oběžných aktiv</t>
  </si>
  <si>
    <t>04</t>
  </si>
  <si>
    <t>Ocenitelná práva</t>
  </si>
  <si>
    <t>Fond hospodářské činnosti</t>
  </si>
  <si>
    <t>05</t>
  </si>
  <si>
    <t>Drobný dlouhodobý nehmotný majetek</t>
  </si>
  <si>
    <t>Oceňovací rozdíly z přecenění maj. a závazků</t>
  </si>
  <si>
    <t>06</t>
  </si>
  <si>
    <t>Ostatní dlouhodobý nehmotný majetek</t>
  </si>
  <si>
    <t>Součet ř. 127 až 129</t>
  </si>
  <si>
    <t>07</t>
  </si>
  <si>
    <t>Nedokončený dlouhodobý nehmotný majetek</t>
  </si>
  <si>
    <t>Fond odměn</t>
  </si>
  <si>
    <t>08</t>
  </si>
  <si>
    <t>Poskytnuté zálohy na dlouhodob.nehm.maj.</t>
  </si>
  <si>
    <t>Fond kulturních a sociálních potřeb</t>
  </si>
  <si>
    <t>09</t>
  </si>
  <si>
    <t>Součet ř. 02 až 08</t>
  </si>
  <si>
    <t>Fond rezervní</t>
  </si>
  <si>
    <t>Oprávky k nehm. výsledkům výzk. a vývoje</t>
  </si>
  <si>
    <t>Fond reprodukce majetku</t>
  </si>
  <si>
    <t>Oprávky k softwaru</t>
  </si>
  <si>
    <t>Peněžní fondy</t>
  </si>
  <si>
    <t>Oprávky k ocenitelným právům</t>
  </si>
  <si>
    <t>Jiné finanční fondy</t>
  </si>
  <si>
    <t>Oprávky k drobnému dl. nehm. majetku</t>
  </si>
  <si>
    <t>Součet ř. 132 až 137</t>
  </si>
  <si>
    <t>Oprávky k ostatnímu. dl. nehm. majetku</t>
  </si>
  <si>
    <t>Státní fondy</t>
  </si>
  <si>
    <t>Součet ř. 10 až 14</t>
  </si>
  <si>
    <t>Ostatní zvláštní fondy</t>
  </si>
  <si>
    <t>Pozemky</t>
  </si>
  <si>
    <t>Fondy Evropské unie</t>
  </si>
  <si>
    <t>Umělecká díla a předměty</t>
  </si>
  <si>
    <t>Součet ř. 139 , 140, 203</t>
  </si>
  <si>
    <t>Stavby</t>
  </si>
  <si>
    <t>Financování výdajů org. složek státu</t>
  </si>
  <si>
    <t>Samostatné mov. věci a soubory mov. věcí</t>
  </si>
  <si>
    <t>Financování výdajů územních samospr. celků</t>
  </si>
  <si>
    <t>Pěstitelské celky trvalých porostů</t>
  </si>
  <si>
    <t>Bankovní účty k limitům org. složek státu</t>
  </si>
  <si>
    <t>Základní stádo a tažná zvířata</t>
  </si>
  <si>
    <t>Vyúčtování rozp.příjmů z běžné činnosti OSS</t>
  </si>
  <si>
    <t>Drobný dlouhodobý hmotný majetek</t>
  </si>
  <si>
    <t>Vyúčtování rozp.příjmů z běžné činnosti ÚSC</t>
  </si>
  <si>
    <t>Ostatní dlouhodobý hmotný majetek</t>
  </si>
  <si>
    <t>Vyúčtování rozp.příjmů z fin. majetku OSS</t>
  </si>
  <si>
    <t>Nedokončený dlouhodobý hmotný majetek</t>
  </si>
  <si>
    <t>Vyúčtování rozp.příjmů z fin. majetku ÚSC</t>
  </si>
  <si>
    <t>Poskytnuté zálohy na dlouhodobý hm. maj.</t>
  </si>
  <si>
    <t>Zúčtování příjmů územních samospr. celků</t>
  </si>
  <si>
    <t>Součet ř. 16 až 25</t>
  </si>
  <si>
    <t>Přijaté návratné fin. výpomoci mezi rozpočty</t>
  </si>
  <si>
    <t>Oprávky ke stavbám</t>
  </si>
  <si>
    <t>Součet ř. 142 až 150</t>
  </si>
  <si>
    <t>Oprávky k sam.movit. věcem a soub.mov. věcí</t>
  </si>
  <si>
    <t>Výsledek hospodaření běžného účetního období</t>
  </si>
  <si>
    <t>Oprávky k pěstitelským celkům trvalých porostů</t>
  </si>
  <si>
    <t>Nerozdělený zisk, neuhrazená ztráta min. let</t>
  </si>
  <si>
    <t>Oprávky k zákl. stádu a tažným zvířatům</t>
  </si>
  <si>
    <t>Výsledek hospodaření ve schvalovacím řízení</t>
  </si>
  <si>
    <t>Oprávky k dr. dlouhodobému hm. majetku</t>
  </si>
  <si>
    <t>Převod zúčtování příjmů a výdajů z minulých let</t>
  </si>
  <si>
    <t>Oprávky k ost. dlouhodobému hm. majetku</t>
  </si>
  <si>
    <t>Saldo výdajů a nákladů</t>
  </si>
  <si>
    <t>Součet ř. 27 až 32</t>
  </si>
  <si>
    <t>Saldo příjmů a výnosů</t>
  </si>
  <si>
    <t>Majetkové účasti v osobách s rozhod. vlivem</t>
  </si>
  <si>
    <t>Součet ř. 152 až 157</t>
  </si>
  <si>
    <t>Majetkové účasti v osobách s podst. vlivem</t>
  </si>
  <si>
    <t>D</t>
  </si>
  <si>
    <t>Cizí zdroje              ř. 160+166+189+196+201</t>
  </si>
  <si>
    <t>Dlužné cenné papíry držené do splatnosti</t>
  </si>
  <si>
    <t>Rezervy zákonné</t>
  </si>
  <si>
    <t>Půjčky osobám ve skupině</t>
  </si>
  <si>
    <t>Vydané dluhopisy</t>
  </si>
  <si>
    <t>Ostatní dlouhodobé půjčky</t>
  </si>
  <si>
    <t>Závazky z pronájmu</t>
  </si>
  <si>
    <t>Ostatní dlouhodobý finanční majetek</t>
  </si>
  <si>
    <t>Dlouhodobé přijaté zálohy</t>
  </si>
  <si>
    <t>Pořízovaný dlouhodobý finanční majetek</t>
  </si>
  <si>
    <t>Dlouhodobé směnky k úhradě</t>
  </si>
  <si>
    <t>Součet ř. 34 až 40</t>
  </si>
  <si>
    <t>Ostatní dlouhodobé závazky</t>
  </si>
  <si>
    <t>B</t>
  </si>
  <si>
    <t>Oběžná aktiva             ř. 51+75+89+119+124</t>
  </si>
  <si>
    <t>Součet ř. 161 až 165</t>
  </si>
  <si>
    <t>Materiál na skladě</t>
  </si>
  <si>
    <t>Dodavatelé</t>
  </si>
  <si>
    <t>Pořízení materiálu a Materiál na cestě</t>
  </si>
  <si>
    <t>Směnky k úhradě</t>
  </si>
  <si>
    <t>Nedokončená výroba</t>
  </si>
  <si>
    <t>Přijaté zálohy</t>
  </si>
  <si>
    <t>Polotovary vlastní výroby</t>
  </si>
  <si>
    <t>Ostatní závazky</t>
  </si>
  <si>
    <t>Výrobky</t>
  </si>
  <si>
    <t>Závazky z pevných termínových operací</t>
  </si>
  <si>
    <t>Zvířata</t>
  </si>
  <si>
    <t>Součet ř. 167 až 171</t>
  </si>
  <si>
    <t>Zboží na skladě</t>
  </si>
  <si>
    <t>Závazky z ups. nesplac. cen. pap. a vkladů</t>
  </si>
  <si>
    <t>Pořízení zboží nebo Zboží na cestě</t>
  </si>
  <si>
    <t>Závazky k účastníkům sdružení</t>
  </si>
  <si>
    <t>Součet ř. 43 až 50</t>
  </si>
  <si>
    <t>Součet ř. 173 až 174</t>
  </si>
  <si>
    <t>Odběratelé</t>
  </si>
  <si>
    <t>Zaměstnanci</t>
  </si>
  <si>
    <t>Směnky k inkasu</t>
  </si>
  <si>
    <t>Ostatní závazky vůči zaměstnancům</t>
  </si>
  <si>
    <t>Pohledávky za eskontované cenné papíry</t>
  </si>
  <si>
    <t>Součet ř. 176 až 177</t>
  </si>
  <si>
    <t>Poskytnuté provozní zálohy</t>
  </si>
  <si>
    <t>Závazky ze soc. zabezp. a zdrav. pojištění</t>
  </si>
  <si>
    <t>Pohledávky za rozpočtové příjmy</t>
  </si>
  <si>
    <t>Daň z příjmu</t>
  </si>
  <si>
    <t>Ostatní pohledávky</t>
  </si>
  <si>
    <t>Ostatní přímé daně</t>
  </si>
  <si>
    <t>Součet ř. 52 až 57</t>
  </si>
  <si>
    <t>Daň z přidané hodnoty</t>
  </si>
  <si>
    <t>Pohledávky za účastníky sdružení</t>
  </si>
  <si>
    <t>Ostatní daně a poplatky</t>
  </si>
  <si>
    <t>Sociální zabezpečení a zdravotní pojištění</t>
  </si>
  <si>
    <t>Součet ř. 180 až 183</t>
  </si>
  <si>
    <t>Vypoř. přepl. dot. a ost. záv. se st. rozpočtem</t>
  </si>
  <si>
    <t>Vypoř. přepl. dot. a ost. záv. s rozpočtem ÚSC</t>
  </si>
  <si>
    <t>Součet ř.185 až 186</t>
  </si>
  <si>
    <t>Jiné závazky</t>
  </si>
  <si>
    <t>Pohledávky z pevných termínových operací a opcí</t>
  </si>
  <si>
    <t>Součet ř. 172+175+178+179+184+187+188</t>
  </si>
  <si>
    <t>Součet ř. 61 až 64</t>
  </si>
  <si>
    <t>Dlouhodobé bankovní úvěry</t>
  </si>
  <si>
    <t>Nároky na dot. a ost. zúčt. se st. rozpočtem</t>
  </si>
  <si>
    <t>Krátkodobé bankovní úvěry</t>
  </si>
  <si>
    <t>Nároky na dot. a ost. zúčt. s rozpočtem ÚSC</t>
  </si>
  <si>
    <t>Eskontované krátkodobé dluhopisy (směnky)</t>
  </si>
  <si>
    <t>Souček ř. 67 až 68</t>
  </si>
  <si>
    <t>Emitované krátkodobé dluhopisy</t>
  </si>
  <si>
    <t>Pohledávky za zaměstnance</t>
  </si>
  <si>
    <t>Ostatní krátkodové finanční výpomoci</t>
  </si>
  <si>
    <t>Pohledávky z vydaných dluhopisů</t>
  </si>
  <si>
    <t>Součet ř. 193 až 194</t>
  </si>
  <si>
    <t>Jiné pohledávky</t>
  </si>
  <si>
    <t>Součet ř. 190+191+192+195</t>
  </si>
  <si>
    <t>Opravná položka k pohledávkám</t>
  </si>
  <si>
    <t>Výdaje příštích období</t>
  </si>
  <si>
    <t>Součet ř. 70 až 73</t>
  </si>
  <si>
    <t>Výnosy příštích období</t>
  </si>
  <si>
    <t>Součet ř. 58+59+60+65+66+69+74</t>
  </si>
  <si>
    <t>Kurzové rozdíly pasivní</t>
  </si>
  <si>
    <t>Pokladna</t>
  </si>
  <si>
    <t>Dohadné účty pasivní</t>
  </si>
  <si>
    <t>Peníze na cestě</t>
  </si>
  <si>
    <t>Součet ř. 197 až 200</t>
  </si>
  <si>
    <t>Ceniny</t>
  </si>
  <si>
    <t>ÚHRN PASIV                                 ř. 126+159</t>
  </si>
  <si>
    <t>Součet ř. 76 až 78</t>
  </si>
  <si>
    <t>Běžný účet</t>
  </si>
  <si>
    <t>Běžný účet fondu kulturních a soc. potřeb</t>
  </si>
  <si>
    <t>Ostatní běžné účty</t>
  </si>
  <si>
    <t>Součet ř. 80 až 82</t>
  </si>
  <si>
    <t>Majetkové cenné papíry k obchodování</t>
  </si>
  <si>
    <t>Dlužné cenné papíry k obchodování</t>
  </si>
  <si>
    <t>Ostatní cenné papíry</t>
  </si>
  <si>
    <t>Pořízení krátkodobého finančního majetku</t>
  </si>
  <si>
    <t>Součet ř. 84 až 87</t>
  </si>
  <si>
    <t>Součet ř. 79+83+88</t>
  </si>
  <si>
    <t>Základní běžný účet</t>
  </si>
  <si>
    <t>Vkladový výdajový účet</t>
  </si>
  <si>
    <t>Příjmový účet</t>
  </si>
  <si>
    <t>Běžné účty peněžních fondů</t>
  </si>
  <si>
    <t>Běžné účty státních fondů</t>
  </si>
  <si>
    <t>Běžné účty finančních fondů</t>
  </si>
  <si>
    <t>Součet ř. 90 až 95</t>
  </si>
  <si>
    <t>Poskytnuté dotace org. složkám státu</t>
  </si>
  <si>
    <t>Poskytnuté dotace vklad. výdajovému účtu</t>
  </si>
  <si>
    <t>Poskytnuté dotace příspěvkovým organizacím</t>
  </si>
  <si>
    <t>Poskytnuté dotace ostatním subjektům</t>
  </si>
  <si>
    <t>Součet č. 97 až 102</t>
  </si>
  <si>
    <t>Poskytnuté návratné fin. výpomoci mezi rozp.</t>
  </si>
  <si>
    <t>Poskytnuté přechodné výpomoci přísp. org.</t>
  </si>
  <si>
    <t>Poskytnuté přechodné výpomoci podnik. subj.</t>
  </si>
  <si>
    <t>Poskytnuté přechodné výpomoci ost. org.</t>
  </si>
  <si>
    <t>Poskytnuté přechodné výpomoci fyz. osobám</t>
  </si>
  <si>
    <t>Součet ř. 104 až 108</t>
  </si>
  <si>
    <t>Limity výdajů</t>
  </si>
  <si>
    <t>Zúčtování výdajů územ. samosprávných celků</t>
  </si>
  <si>
    <t>Materiální náklady</t>
  </si>
  <si>
    <t>Služby a náklady nevýrobní povahy</t>
  </si>
  <si>
    <t>Cestovné a ostatní výplaty fyz. osobám</t>
  </si>
  <si>
    <t>Mzdové a ostatní osobní náklady</t>
  </si>
  <si>
    <t>Dávky sociálního zabezpečení</t>
  </si>
  <si>
    <t>Manka a škody</t>
  </si>
  <si>
    <t>Součet ř. 112 až 117</t>
  </si>
  <si>
    <t>Součet ř. 96+103+109+110+111+118</t>
  </si>
  <si>
    <t>Náklady příštích období</t>
  </si>
  <si>
    <t>Příjmy příštích období</t>
  </si>
  <si>
    <t>Kurzovní rozdíly aktivní</t>
  </si>
  <si>
    <t>Dohadné účty aktivní</t>
  </si>
  <si>
    <t>Součet ř. 120 až 123</t>
  </si>
  <si>
    <t>ÚHRN AKTIV                                    ř.01+42</t>
  </si>
  <si>
    <t>© MÚZO Praha s.r.o.</t>
  </si>
  <si>
    <t>Vytvořeno: 14.06.06 15:48:19</t>
  </si>
  <si>
    <t>Výkaz zisku a ztráty OSS</t>
  </si>
  <si>
    <t>Účet</t>
  </si>
  <si>
    <t>Název ukazatele</t>
  </si>
  <si>
    <t>Řádek</t>
  </si>
  <si>
    <t>Hl. činnost</t>
  </si>
  <si>
    <t>Hosp. činnost</t>
  </si>
  <si>
    <t>Celkem</t>
  </si>
  <si>
    <t>501</t>
  </si>
  <si>
    <t>Spotřeba materiálu</t>
  </si>
  <si>
    <t>502</t>
  </si>
  <si>
    <t>Spotřeba energie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</si>
  <si>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</si>
  <si>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</si>
  <si>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</si>
  <si>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</si>
  <si>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</si>
  <si>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</si>
  <si>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</si>
  <si>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</si>
  <si>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</si>
  <si>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</si>
  <si>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</si>
  <si>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</si>
  <si>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</si>
  <si>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</si>
  <si>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</si>
  <si>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</si>
  <si>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</si>
  <si>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</si>
  <si>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</si>
  <si>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</si>
  <si>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</si>
  <si>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</si>
  <si>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</si>
  <si>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</si>
  <si>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</si>
  <si>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</si>
  <si>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</si>
  <si>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541</t>
  </si>
  <si>
    <t>Smluvní pokuty a úroky z prodlení</t>
  </si>
  <si>
    <t>542</t>
  </si>
  <si>
    <t>Ostatní pokuty a penále</t>
  </si>
  <si>
    <t>543</t>
  </si>
  <si>
    <t>Odpis pohledávky</t>
  </si>
  <si>
    <t>544</t>
  </si>
  <si>
    <t>Úroky</t>
  </si>
  <si>
    <t>545</t>
  </si>
  <si>
    <t>Kurzové ztráty</t>
  </si>
  <si>
    <t>546</t>
  </si>
  <si>
    <t>Dary</t>
  </si>
  <si>
    <t>548</t>
  </si>
  <si>
    <t>549</t>
  </si>
  <si>
    <t>Jiné ostatní náklady</t>
  </si>
  <si>
    <t>551</t>
  </si>
  <si>
    <t>Odpisy dlouhodobého hmotného a nehmotného majetku</t>
  </si>
  <si>
    <t>552</t>
  </si>
  <si>
    <t>Zůstatková cena prodaného dlouhodobého hm. a nehm. majetku</t>
  </si>
  <si>
    <t>553</t>
  </si>
  <si>
    <t>Prodané cenné papíry a vklady</t>
  </si>
  <si>
    <t>554</t>
  </si>
  <si>
    <t>Prodaný materiál</t>
  </si>
  <si>
    <t>556</t>
  </si>
  <si>
    <t>Tvorba zákonných rezerv</t>
  </si>
  <si>
    <t>559</t>
  </si>
  <si>
    <t>Tvorba zákonných opravných položek</t>
  </si>
  <si>
    <t>Účtová třída 5 celkem                                            (řádek 1 až 30)</t>
  </si>
  <si>
    <t>601</t>
  </si>
  <si>
    <t>Tržby za vlastní výrobky</t>
  </si>
  <si>
    <t>602</t>
  </si>
  <si>
    <t>Tržby z prodeje služeb</t>
  </si>
  <si>
    <t>604</t>
  </si>
  <si>
    <t>Tržby za prodané zboží</t>
  </si>
  <si>
    <t>611</t>
  </si>
  <si>
    <t>Změna stavu zásob nedokončené výroby</t>
  </si>
  <si>
    <t>612</t>
  </si>
  <si>
    <t>Změna stavu zásob polotovarů</t>
  </si>
  <si>
    <t>613</t>
  </si>
  <si>
    <t>Změna stavu zásob výrobků</t>
  </si>
  <si>
    <t>614</t>
  </si>
  <si>
    <t>Změna stavu zvířat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</si>
  <si>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</si>
  <si>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</si>
  <si>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</si>
  <si>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</si>
  <si>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</si>
  <si>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</si>
  <si>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</si>
  <si>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>Aktivace dlouhodobého hmotného majetku</t>
  </si>
  <si>
    <t>641</t>
  </si>
  <si>
    <t>642</t>
  </si>
  <si>
    <t>643</t>
  </si>
  <si>
    <t>Platby za odepsané pohledávky</t>
  </si>
  <si>
    <t>644</t>
  </si>
  <si>
    <t>645</t>
  </si>
  <si>
    <t>Kurzové zisky</t>
  </si>
  <si>
    <t>Zúčtování fondu</t>
  </si>
  <si>
    <t>649</t>
  </si>
  <si>
    <t>Jiné ostatní výnosy</t>
  </si>
  <si>
    <t>651</t>
  </si>
  <si>
    <t>Tržby z prodeje dlouhodobého hmotného a nehmotného majetku</t>
  </si>
  <si>
    <t>652</t>
  </si>
  <si>
    <t>Výnosy z dlouhodobého finančního majetku</t>
  </si>
  <si>
    <t>653</t>
  </si>
  <si>
    <t>Tržby z prodeje cenných papírů a vkladů</t>
  </si>
  <si>
    <t>654</t>
  </si>
  <si>
    <t>Tržby z prodeje materiálu</t>
  </si>
  <si>
    <t>655</t>
  </si>
  <si>
    <t>Výnosy z krátkodobého finančního majetku</t>
  </si>
  <si>
    <t>656</t>
  </si>
  <si>
    <t>Zúčtování zákonných rezerv</t>
  </si>
  <si>
    <t>659</t>
  </si>
  <si>
    <t>Zúčtování zákonných opravných položek</t>
  </si>
  <si>
    <t>691</t>
  </si>
  <si>
    <t>Provozní dotace</t>
  </si>
  <si>
    <t>Účtová třída 6 celkem                                          (řádek 32 až 57)</t>
  </si>
  <si>
    <t>Výsledek hospodaření před zdaněním                       (řádek 58-31)</t>
  </si>
  <si>
    <t>591</t>
  </si>
  <si>
    <t>Daň z příjmů</t>
  </si>
  <si>
    <t>595</t>
  </si>
  <si>
    <t>Dodatečné odvody daně z příjmů</t>
  </si>
  <si>
    <t>Výsledek hospodaření po zdanění                        (řádek 59-60-61)</t>
  </si>
  <si>
    <t>Vytvořeno: 14.06.06 15:46:42</t>
  </si>
  <si>
    <t>Příloha OSS</t>
  </si>
  <si>
    <t xml:space="preserve">        MINISTERSTVO FINANCÍ ČESKÉ REPUBLIKY</t>
  </si>
  <si>
    <t>Název údaje</t>
  </si>
  <si>
    <t>Stav k 1.1.</t>
  </si>
  <si>
    <t>Stav k 31.12.</t>
  </si>
  <si>
    <t>Dotace celkem na dlouhodobý majetek ze státního rozpočtu</t>
  </si>
  <si>
    <t>(z AÚ k účtu 346)</t>
  </si>
  <si>
    <t>x</t>
  </si>
  <si>
    <t xml:space="preserve">  z toho: systémové dotace na dlouhodobý majetek</t>
  </si>
  <si>
    <t xml:space="preserve">               z toho: na vědu a výzkum</t>
  </si>
  <si>
    <t xml:space="preserve">                           na vzdělávání pracovníků</t>
  </si>
  <si>
    <t xml:space="preserve">                           na informatiku</t>
  </si>
  <si>
    <t xml:space="preserve">               individuální dotace na jmenovité akce</t>
  </si>
  <si>
    <t>Přijaté prostředky ze zahraničí na dlouhodobý majetek</t>
  </si>
  <si>
    <t>(z AÚ k účtu 916)</t>
  </si>
  <si>
    <t>Přijaté dotace celkem na dlouhodobý majetek z rozpočtu ÚSC</t>
  </si>
  <si>
    <t>(z AÚ k účtu 348)</t>
  </si>
  <si>
    <t>Přijaté příspěvky a dotace na provoz ze státního rozpočtu</t>
  </si>
  <si>
    <t>(z AÚ k účtu 691)</t>
  </si>
  <si>
    <t xml:space="preserve">              z toho: přijaté příspěvky na provoz od zřizovatele</t>
  </si>
  <si>
    <t xml:space="preserve">                          z toho: na výzkum a vývoj</t>
  </si>
  <si>
    <t xml:space="preserve">                                       vzdělávání pracovníků</t>
  </si>
  <si>
    <t xml:space="preserve">                                       informatiku</t>
  </si>
  <si>
    <t xml:space="preserve">                         přij. dotace na neinv. nákl. souv. s fin.  programů evid. v ISPROFIN od zřiz.</t>
  </si>
  <si>
    <t xml:space="preserve">                         přijaté prostředky na VV od poskyt. jiných než od zřizovatele </t>
  </si>
  <si>
    <t>Přijaté prostředky na výzkum a vývoj z rozpočtu ÚSC</t>
  </si>
  <si>
    <t>Přijaté prostředky na výzkum a vývoj od příjemců účelové podpory</t>
  </si>
  <si>
    <t>Přijaté prostředky na provoz ze zahraničí</t>
  </si>
  <si>
    <t>Přijaté příspěvky a dotace celkem na provoz z rozpočtu ÚSC</t>
  </si>
  <si>
    <t xml:space="preserve">Přijaté příspěvky a dotace na provoz z rozpočtu státních fondů               </t>
  </si>
  <si>
    <t xml:space="preserve">Přijaté dotace celkem na dlouhodobý majetek z rozpočtu st.fondů </t>
  </si>
  <si>
    <t xml:space="preserve">Poskytnuté návratné finanční výpomoci mezi rozpočty - krajskému úřadu           </t>
  </si>
  <si>
    <t>(účet 271)</t>
  </si>
  <si>
    <t xml:space="preserve">Poskytnuté návratné finanční výpomoci mezi rozpočty - obci                  </t>
  </si>
  <si>
    <t>Přijaté návratné finanční výpomoci mezi rozpočty - ze státního rozpočtu</t>
  </si>
  <si>
    <t>(účet 272)</t>
  </si>
  <si>
    <t>Přijaté návratné finanční výpomoci mezi rozpočty - od krajského úřadu</t>
  </si>
  <si>
    <t>Přijaté návratné finanční výpomoci mezi rozpočty - od obce</t>
  </si>
  <si>
    <t>Přijaté návratné finanční výpomoci mezi rozpočty - od státních fondů</t>
  </si>
  <si>
    <t>Přijaté návratné finanční výpomoci mezi rozpočty - od ostatních veřejných rozpočtů</t>
  </si>
  <si>
    <t>Poskytnuté přechodné výpomoci příspěvkovým organizacím - organizační složkou státu</t>
  </si>
  <si>
    <t>(účet 273)</t>
  </si>
  <si>
    <t>Poskytnuté přechodné výpomoci příspěvkovým organizacím - krajským úřadem</t>
  </si>
  <si>
    <t>Poskytnuté přechodné výpomoci příspěvkovým organizacím - obcí</t>
  </si>
  <si>
    <t>Krátkodobé bankovní úvěry tuzemské</t>
  </si>
  <si>
    <t>(účet 281)</t>
  </si>
  <si>
    <t>Krátkodobé bankovní úvěry zahraniční</t>
  </si>
  <si>
    <t xml:space="preserve">Vydané krátkodobé dluhopisy v tuzemsku                                  </t>
  </si>
  <si>
    <t>(účet 283)</t>
  </si>
  <si>
    <t xml:space="preserve">Vydané krátkodobé dluhopisy v zahraničí                                                            </t>
  </si>
  <si>
    <t>Ostatní krátkodobé závazky (finanční výpomoci) tuzemské</t>
  </si>
  <si>
    <t>(účet 289)</t>
  </si>
  <si>
    <t>Ostatní krátkodobé závazky (finanční výpomoci) zahraniční</t>
  </si>
  <si>
    <t>Směnky k úhradě tuzemské</t>
  </si>
  <si>
    <t>(účet 322)</t>
  </si>
  <si>
    <t>Směnky k úhradě zahraniční</t>
  </si>
  <si>
    <t>Dlouhodobé bankovní úvěry tuzemské</t>
  </si>
  <si>
    <t>(účet 951)</t>
  </si>
  <si>
    <t>Dlouhodobé bankovní úvěry zahraniční</t>
  </si>
  <si>
    <t xml:space="preserve">Vydané dluhopisy tuzemské                                                                                  </t>
  </si>
  <si>
    <t>(účet 953)</t>
  </si>
  <si>
    <t xml:space="preserve">Vydané dluhopisy zahraniční                                                                                </t>
  </si>
  <si>
    <t>Dlouhodobé směnky k úhradě tuzemské</t>
  </si>
  <si>
    <t>(účet 958)</t>
  </si>
  <si>
    <t>Dlouhodobé směnky k úhradě zahraniční</t>
  </si>
  <si>
    <t>Ostatní dlouhodobé závazky tuzemské</t>
  </si>
  <si>
    <t>(účet 959)</t>
  </si>
  <si>
    <t>Ostatní dlouhodobé závazky zahraniční</t>
  </si>
  <si>
    <t>Nakoupené dluhopisy a směnky k inkasu celkem</t>
  </si>
  <si>
    <t>(z AÚ účtů 063, 253 a 312)</t>
  </si>
  <si>
    <t xml:space="preserve">     z toho: krátkodobé dluhopisy a směnky ÚSC</t>
  </si>
  <si>
    <t>(z AÚ účtů 253 a 312)</t>
  </si>
  <si>
    <t xml:space="preserve">                 komunální dluhopisy ÚSC</t>
  </si>
  <si>
    <t>(z účtu 063)</t>
  </si>
  <si>
    <t xml:space="preserve">                ostatní dluhopisy a směnky veřejných rozpočů</t>
  </si>
  <si>
    <t>Splatné závazky pojistného na soc.zabezpečení a příspěvku na st.politiku zaměstnanosti</t>
  </si>
  <si>
    <t>Splatné závazky veřejného zdravotního pojištění</t>
  </si>
  <si>
    <t>Evidované daňové nedoplatky u místně příslušných finančních orgánů</t>
  </si>
  <si>
    <t>Speciální doplňující údaje MŠMT</t>
  </si>
  <si>
    <t>Prostředky na platy (včetně FO a mimorozpočtových zdrojů)</t>
  </si>
  <si>
    <t xml:space="preserve">     z toho: fond odměn</t>
  </si>
  <si>
    <t xml:space="preserve">                 ostatní mimorozpočtové zdroje</t>
  </si>
  <si>
    <t>Prostředky na OPPP (včetně FO a mimorozpočtových zdrojů)</t>
  </si>
  <si>
    <t>Průměrný přepočtený počet zaměstnanců</t>
  </si>
  <si>
    <t>Náklady na smluvní pojištění majetku</t>
  </si>
  <si>
    <t>Celková výše škod vzniklých na majetku</t>
  </si>
  <si>
    <t>(Tržby) přijatá plnění za pojistné události</t>
  </si>
  <si>
    <t>Tržby z prodeje nemovitého státního majetku</t>
  </si>
  <si>
    <t xml:space="preserve">     z toho: z majetku nabytého darem a děděním</t>
  </si>
  <si>
    <t>Tržby z pronájmu nemovitého státního majetku</t>
  </si>
  <si>
    <t>Investiční výdaje z mimorozpočtových zdrojů</t>
  </si>
  <si>
    <t>Neinvestiční výdaje z mimorozpočtových zdrojů</t>
  </si>
  <si>
    <t>Prostředky na další vzděl. ped. pracovníků (DVPP) - provozní</t>
  </si>
  <si>
    <t>Prostředky na další vzděl. ped. pracovníků (DVPP) - kapitálové</t>
  </si>
  <si>
    <t>Vytvořeno: 14.06.06 15:02:05</t>
  </si>
  <si>
    <t>VÝKAZ PRO HODNOCENÍ PLNĚNÍ ROZPOČTU SPRÁVCŮ KAPITOL A JIMI ZŘÍZENÝCH OSS          OBDOBÍ: 01-12/2005</t>
  </si>
  <si>
    <t>MFCR MINISTERSTVO FINANCÍ    LETENSKÁ 15  118 10  PRAHA 1</t>
  </si>
  <si>
    <t>I. Rozpočtové příjmy</t>
  </si>
  <si>
    <t>Paragraf</t>
  </si>
  <si>
    <t>Položka</t>
  </si>
  <si>
    <t>Schválený rozpočet</t>
  </si>
  <si>
    <t>Rozpočet po změnách</t>
  </si>
  <si>
    <t>Výsledek od poč. roku</t>
  </si>
  <si>
    <t>a</t>
  </si>
  <si>
    <t>b</t>
  </si>
  <si>
    <t>211*</t>
  </si>
  <si>
    <t>213*</t>
  </si>
  <si>
    <t>214*</t>
  </si>
  <si>
    <t>21**</t>
  </si>
  <si>
    <t>22**</t>
  </si>
  <si>
    <t>232*</t>
  </si>
  <si>
    <t>23**</t>
  </si>
  <si>
    <t>2***</t>
  </si>
  <si>
    <t>311*</t>
  </si>
  <si>
    <t>3***</t>
  </si>
  <si>
    <t>413*</t>
  </si>
  <si>
    <t>4***</t>
  </si>
  <si>
    <t>****</t>
  </si>
  <si>
    <t>CELKEM</t>
  </si>
  <si>
    <t xml:space="preserve">    </t>
  </si>
  <si>
    <t>Vytvořeno: 13.6.2006 12:24:29</t>
  </si>
  <si>
    <t>II. Rozpočtové výdaje</t>
  </si>
  <si>
    <t>515*</t>
  </si>
  <si>
    <t>516*</t>
  </si>
  <si>
    <t>51**</t>
  </si>
  <si>
    <t>5***</t>
  </si>
  <si>
    <t>513*</t>
  </si>
  <si>
    <t>517*</t>
  </si>
  <si>
    <t>612*</t>
  </si>
  <si>
    <t>6***</t>
  </si>
  <si>
    <t>502*</t>
  </si>
  <si>
    <t>503*</t>
  </si>
  <si>
    <t>50**</t>
  </si>
  <si>
    <t>518*</t>
  </si>
  <si>
    <t>519*</t>
  </si>
  <si>
    <t>534*</t>
  </si>
  <si>
    <t>536*</t>
  </si>
  <si>
    <t>53**</t>
  </si>
  <si>
    <t>542*</t>
  </si>
  <si>
    <t>54**</t>
  </si>
  <si>
    <t>551*</t>
  </si>
  <si>
    <t>611*</t>
  </si>
  <si>
    <t>61**</t>
  </si>
  <si>
    <t>Vytvořeno: 13.6.2006 12:24:30</t>
  </si>
  <si>
    <t>III. Rekapitulace příjmů a výdajů, financování a jejich konsolidace</t>
  </si>
  <si>
    <t>Název</t>
  </si>
  <si>
    <t>Č. řádku</t>
  </si>
  <si>
    <t>Text</t>
  </si>
  <si>
    <t>r</t>
  </si>
  <si>
    <t xml:space="preserve">Příjmy celkem                                     </t>
  </si>
  <si>
    <t xml:space="preserve">Třída 1 - daňové příjmy                           </t>
  </si>
  <si>
    <t xml:space="preserve">Třída 2 - Nedaňové příjmy                         </t>
  </si>
  <si>
    <t xml:space="preserve">Třída 3 - Kapitálové příjmy                       </t>
  </si>
  <si>
    <t xml:space="preserve">Třída 4 - Přijaté dotace                          </t>
  </si>
  <si>
    <t xml:space="preserve">Konsolidace příjmů                                </t>
  </si>
  <si>
    <t xml:space="preserve">4133 - Převody z vl. rezer. fondů(jiných než OSS) </t>
  </si>
  <si>
    <t xml:space="preserve">4134 - Převody z rozpočtových účtů                </t>
  </si>
  <si>
    <t xml:space="preserve">4135 - Převody z fondů OSS                        </t>
  </si>
  <si>
    <t xml:space="preserve">4139 - Ostatní převody z vlastních fondů          </t>
  </si>
  <si>
    <t xml:space="preserve">Příjmy celkem po konsolidaci                      </t>
  </si>
  <si>
    <t xml:space="preserve">Výdaje celkem                                     </t>
  </si>
  <si>
    <t xml:space="preserve">Třída 5 - Běžné výdaje                            </t>
  </si>
  <si>
    <t xml:space="preserve">Třída 6 - Kapitálové výdaje                       </t>
  </si>
  <si>
    <t xml:space="preserve">Konsolidace výdajů                                </t>
  </si>
  <si>
    <t xml:space="preserve">5345 - Převody vlastním rozpočtovým účtům         </t>
  </si>
  <si>
    <t xml:space="preserve">5346 - Převody do fondů OSS                       </t>
  </si>
  <si>
    <t xml:space="preserve">5349 - Ostatní převody vlastním fondům            </t>
  </si>
  <si>
    <t xml:space="preserve">6361 - Investiční převody do rezervního fondu     </t>
  </si>
  <si>
    <t xml:space="preserve">Výdaje celkem po konsolidaci                      </t>
  </si>
  <si>
    <t xml:space="preserve">Saldo příjmů a výdajů po konsolidaci              </t>
  </si>
  <si>
    <t xml:space="preserve">Třída 8 - Financování                             </t>
  </si>
  <si>
    <t xml:space="preserve">Saldo příjmů a výdajů před konsolidací            </t>
  </si>
  <si>
    <t>Vytvořeno: 13.6.2006 12:24:31</t>
  </si>
  <si>
    <t>IV. Stavy a obraty na bankovních účtech</t>
  </si>
  <si>
    <t>Název bankovního účtu</t>
  </si>
  <si>
    <t>Číslo</t>
  </si>
  <si>
    <t>Počáteční stav</t>
  </si>
  <si>
    <t>Stav ke konci</t>
  </si>
  <si>
    <t>Změna stavu</t>
  </si>
  <si>
    <t>řádku</t>
  </si>
  <si>
    <t>k 1.1.</t>
  </si>
  <si>
    <t>vykazovaného období</t>
  </si>
  <si>
    <t>bankovních účtů</t>
  </si>
  <si>
    <t xml:space="preserve">Rezervní fond                                     </t>
  </si>
  <si>
    <t xml:space="preserve">Ostatní vkladové bankovní účty                    </t>
  </si>
  <si>
    <t xml:space="preserve">Vkladové účty celkem                              </t>
  </si>
  <si>
    <t xml:space="preserve">Bankovní účty k limitům OSS                       </t>
  </si>
  <si>
    <t xml:space="preserve">          X         </t>
  </si>
  <si>
    <t xml:space="preserve">Příjmový účet                                     </t>
  </si>
  <si>
    <t xml:space="preserve">Bankovní účty státního fondu celkem               </t>
  </si>
  <si>
    <t>V. Bankovní účty fondů organizačních složek státu</t>
  </si>
  <si>
    <t>1 - Rezervní fond</t>
  </si>
  <si>
    <t>Ukazatel</t>
  </si>
  <si>
    <t>Č. řádku/</t>
  </si>
  <si>
    <t>paragrafu</t>
  </si>
  <si>
    <t>položky</t>
  </si>
  <si>
    <t xml:space="preserve">Počáteční zůstatek                                    </t>
  </si>
  <si>
    <t xml:space="preserve">Příjmy celkem                                         </t>
  </si>
  <si>
    <t xml:space="preserve">     PŘEV.Z ROZPOČTOVÝCH ÚČTŮ                         </t>
  </si>
  <si>
    <t xml:space="preserve">Výdaje celkem                                         </t>
  </si>
  <si>
    <t xml:space="preserve">     PŘEVODY VL.ROZP.ÚČTŮM                            </t>
  </si>
  <si>
    <t xml:space="preserve">     INV.TRANSF.STÁTNÍMU ROZP.                        </t>
  </si>
  <si>
    <t xml:space="preserve">Konečný zůstatek                                      </t>
  </si>
  <si>
    <t xml:space="preserve">Financování                                           </t>
  </si>
  <si>
    <t>2 - Fond odměn</t>
  </si>
  <si>
    <t>9 - Rekapitulace</t>
  </si>
  <si>
    <t>VI. Vybrané záznamové jednotky</t>
  </si>
  <si>
    <t>Název záznamové jednotky</t>
  </si>
  <si>
    <t>Číslo ZP</t>
  </si>
  <si>
    <t>text</t>
  </si>
  <si>
    <t xml:space="preserve">Převody uvnitř peněžního fondu                              </t>
  </si>
  <si>
    <t>VII. Vybrané specifické ukazatele SR</t>
  </si>
  <si>
    <t>Č. ř.</t>
  </si>
  <si>
    <t xml:space="preserve">Výdaje na financování společných programů EU a ČR       </t>
  </si>
  <si>
    <t xml:space="preserve">                    </t>
  </si>
  <si>
    <t xml:space="preserve"> souv.s fin.nástroji pro obd.před vst. ČR do EU         </t>
  </si>
  <si>
    <t xml:space="preserve"> PHARE                                                  </t>
  </si>
  <si>
    <t xml:space="preserve">Společné závazné ukazatele                              </t>
  </si>
  <si>
    <t xml:space="preserve">Platy zaměst. a ost.platby za prov.práci ve stát.správě </t>
  </si>
  <si>
    <t xml:space="preserve">   z toho: platy zaměstnanců ve státní správě           </t>
  </si>
  <si>
    <t xml:space="preserve">Individuální závazné ukazatele                          </t>
  </si>
  <si>
    <t xml:space="preserve">Program sociální prevence a prevence kriminality        </t>
  </si>
  <si>
    <t xml:space="preserve">Konference                                              </t>
  </si>
  <si>
    <t xml:space="preserve">18.panevropská konference pojistných dozorů             </t>
  </si>
  <si>
    <t xml:space="preserve">Ostatní mezinárodní odborné akce                        </t>
  </si>
  <si>
    <t>Vytvořeno: 13.6.2006 12:24:32</t>
  </si>
  <si>
    <t>VIII. Výdaje na financování programů</t>
  </si>
  <si>
    <t>Č.programu</t>
  </si>
  <si>
    <t>Vytvořeno: 13.6.2006 12:24:33</t>
  </si>
  <si>
    <t xml:space="preserve">VÝKAZ PRO HODNOCENÍ PLNĚNÍ ROZPOČTU SPRÁVCŮ KAPITOL A JIMI ZŘÍZENÝCH OSS          </t>
  </si>
  <si>
    <t>OBDOBÍ: 01-12/2005</t>
  </si>
  <si>
    <t>Příloha č. 2 č.j. 23/65632/2006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</si>
</sst>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/m/yy\ h:mm"/>
    <numFmt numFmtId="166" formatCode="d/mmmm\ yyyy"/>
    <numFmt numFmtId="167" formatCode="0000"/>
    <numFmt numFmtId="168" formatCode="000"/>
    <numFmt numFmtId="169" formatCode="000000"/>
  </numFmts>
  <fonts count="15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7"/>
      <name val="Arial CE"/>
      <family val="2"/>
    </font>
    <font>
      <sz val="7"/>
      <color indexed="8"/>
      <name val="Arial CE"/>
      <family val="2"/>
    </font>
    <font>
      <b/>
      <sz val="7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Alignment="1">
      <alignment/>
    </xf>
    <xf numFmtId="1" fontId="5" fillId="2" borderId="10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4" fontId="5" fillId="2" borderId="13" xfId="0" applyNumberFormat="1" applyFont="1" applyFill="1" applyBorder="1" applyAlignment="1">
      <alignment/>
    </xf>
    <xf numFmtId="1" fontId="6" fillId="2" borderId="14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1" fontId="5" fillId="3" borderId="19" xfId="0" applyNumberFormat="1" applyFont="1" applyFill="1" applyBorder="1" applyAlignment="1">
      <alignment horizontal="center"/>
    </xf>
    <xf numFmtId="1" fontId="5" fillId="3" borderId="16" xfId="0" applyNumberFormat="1" applyFont="1" applyFill="1" applyBorder="1" applyAlignment="1">
      <alignment horizontal="center"/>
    </xf>
    <xf numFmtId="1" fontId="5" fillId="3" borderId="17" xfId="0" applyNumberFormat="1" applyFont="1" applyFill="1" applyBorder="1" applyAlignment="1">
      <alignment/>
    </xf>
    <xf numFmtId="4" fontId="5" fillId="3" borderId="17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4" fontId="5" fillId="3" borderId="18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2" borderId="15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/>
    </xf>
    <xf numFmtId="4" fontId="5" fillId="2" borderId="17" xfId="0" applyNumberFormat="1" applyFont="1" applyFill="1" applyBorder="1" applyAlignment="1">
      <alignment/>
    </xf>
    <xf numFmtId="4" fontId="5" fillId="2" borderId="18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1" fontId="5" fillId="0" borderId="15" xfId="0" applyNumberFormat="1" applyFont="1" applyFill="1" applyBorder="1" applyAlignment="1">
      <alignment horizontal="center"/>
    </xf>
    <xf numFmtId="1" fontId="7" fillId="4" borderId="23" xfId="0" applyNumberFormat="1" applyFont="1" applyFill="1" applyBorder="1" applyAlignment="1">
      <alignment horizontal="center"/>
    </xf>
    <xf numFmtId="1" fontId="7" fillId="4" borderId="24" xfId="0" applyNumberFormat="1" applyFont="1" applyFill="1" applyBorder="1" applyAlignment="1">
      <alignment horizontal="center"/>
    </xf>
    <xf numFmtId="1" fontId="7" fillId="4" borderId="25" xfId="0" applyNumberFormat="1" applyFont="1" applyFill="1" applyBorder="1" applyAlignment="1">
      <alignment/>
    </xf>
    <xf numFmtId="4" fontId="7" fillId="4" borderId="25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1" fontId="5" fillId="0" borderId="17" xfId="0" applyNumberFormat="1" applyFont="1" applyBorder="1" applyAlignment="1">
      <alignment horizontal="center"/>
    </xf>
    <xf numFmtId="1" fontId="7" fillId="4" borderId="27" xfId="0" applyNumberFormat="1" applyFont="1" applyFill="1" applyBorder="1" applyAlignment="1">
      <alignment horizontal="center"/>
    </xf>
    <xf numFmtId="4" fontId="7" fillId="4" borderId="28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8" fillId="0" borderId="0" xfId="0" applyNumberFormat="1" applyFont="1" applyAlignment="1" quotePrefix="1">
      <alignment horizontal="righ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 quotePrefix="1">
      <alignment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/>
    </xf>
    <xf numFmtId="4" fontId="4" fillId="3" borderId="7" xfId="0" applyNumberFormat="1" applyFont="1" applyFill="1" applyBorder="1" applyAlignment="1">
      <alignment/>
    </xf>
    <xf numFmtId="4" fontId="4" fillId="3" borderId="8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4" fontId="4" fillId="2" borderId="8" xfId="0" applyNumberFormat="1" applyFont="1" applyFill="1" applyBorder="1" applyAlignment="1">
      <alignment/>
    </xf>
    <xf numFmtId="0" fontId="10" fillId="5" borderId="23" xfId="0" applyFont="1" applyFill="1" applyBorder="1" applyAlignment="1">
      <alignment horizontal="center"/>
    </xf>
    <xf numFmtId="0" fontId="10" fillId="5" borderId="25" xfId="0" applyFont="1" applyFill="1" applyBorder="1" applyAlignment="1">
      <alignment/>
    </xf>
    <xf numFmtId="0" fontId="10" fillId="5" borderId="25" xfId="0" applyFont="1" applyFill="1" applyBorder="1" applyAlignment="1">
      <alignment horizontal="center"/>
    </xf>
    <xf numFmtId="4" fontId="11" fillId="5" borderId="24" xfId="0" applyNumberFormat="1" applyFont="1" applyFill="1" applyBorder="1" applyAlignment="1">
      <alignment/>
    </xf>
    <xf numFmtId="4" fontId="11" fillId="5" borderId="25" xfId="0" applyNumberFormat="1" applyFont="1" applyFill="1" applyBorder="1" applyAlignment="1">
      <alignment/>
    </xf>
    <xf numFmtId="4" fontId="11" fillId="5" borderId="28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left"/>
    </xf>
    <xf numFmtId="1" fontId="1" fillId="0" borderId="33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Continuous" vertical="center"/>
    </xf>
    <xf numFmtId="0" fontId="0" fillId="3" borderId="34" xfId="0" applyFill="1" applyBorder="1" applyAlignment="1">
      <alignment horizontal="centerContinuous" vertic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Continuous" vertical="center"/>
    </xf>
    <xf numFmtId="0" fontId="0" fillId="3" borderId="37" xfId="0" applyFill="1" applyBorder="1" applyAlignment="1">
      <alignment horizontal="centerContinuous" vertical="center"/>
    </xf>
    <xf numFmtId="0" fontId="1" fillId="3" borderId="37" xfId="0" applyFont="1" applyFill="1" applyBorder="1" applyAlignment="1">
      <alignment horizontal="center"/>
    </xf>
    <xf numFmtId="0" fontId="1" fillId="3" borderId="37" xfId="0" applyFont="1" applyFill="1" applyBorder="1" applyAlignment="1" quotePrefix="1">
      <alignment horizontal="center"/>
    </xf>
    <xf numFmtId="0" fontId="1" fillId="3" borderId="38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/>
    </xf>
    <xf numFmtId="1" fontId="1" fillId="0" borderId="35" xfId="0" applyNumberFormat="1" applyFont="1" applyFill="1" applyBorder="1" applyAlignment="1">
      <alignment horizontal="right"/>
    </xf>
    <xf numFmtId="1" fontId="1" fillId="0" borderId="35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0" fontId="1" fillId="0" borderId="19" xfId="21" applyFont="1" applyFill="1" applyBorder="1">
      <alignment/>
      <protection/>
    </xf>
    <xf numFmtId="4" fontId="1" fillId="0" borderId="17" xfId="0" applyNumberFormat="1" applyFont="1" applyFill="1" applyBorder="1" applyAlignment="1">
      <alignment/>
    </xf>
    <xf numFmtId="0" fontId="1" fillId="0" borderId="19" xfId="21" applyFont="1" applyBorder="1">
      <alignment/>
      <protection/>
    </xf>
    <xf numFmtId="0" fontId="1" fillId="0" borderId="17" xfId="0" applyFont="1" applyFill="1" applyBorder="1" applyAlignment="1">
      <alignment horizontal="center"/>
    </xf>
    <xf numFmtId="0" fontId="1" fillId="0" borderId="19" xfId="21" applyFont="1" applyBorder="1">
      <alignment/>
      <protection/>
    </xf>
    <xf numFmtId="1" fontId="1" fillId="0" borderId="19" xfId="0" applyNumberFormat="1" applyFont="1" applyBorder="1" applyAlignment="1">
      <alignment/>
    </xf>
    <xf numFmtId="1" fontId="1" fillId="0" borderId="17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1" fontId="1" fillId="0" borderId="21" xfId="0" applyNumberFormat="1" applyFont="1" applyFill="1" applyBorder="1" applyAlignment="1">
      <alignment horizontal="right"/>
    </xf>
    <xf numFmtId="1" fontId="1" fillId="0" borderId="2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32" xfId="21" applyFont="1" applyBorder="1">
      <alignment/>
      <protection/>
    </xf>
    <xf numFmtId="0" fontId="1" fillId="3" borderId="40" xfId="0" applyFont="1" applyFill="1" applyBorder="1" applyAlignment="1">
      <alignment horizontal="left" vertical="center"/>
    </xf>
    <xf numFmtId="0" fontId="0" fillId="3" borderId="41" xfId="0" applyFill="1" applyBorder="1" applyAlignment="1">
      <alignment horizontal="centerContinuous" vertical="center"/>
    </xf>
    <xf numFmtId="0" fontId="1" fillId="3" borderId="4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21" applyFont="1" applyBorder="1">
      <alignment/>
      <protection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21" applyFont="1" applyBorder="1">
      <alignment/>
      <protection/>
    </xf>
    <xf numFmtId="0" fontId="1" fillId="0" borderId="25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9" fontId="14" fillId="0" borderId="0" xfId="20" applyNumberFormat="1" applyFont="1">
      <alignment/>
      <protection/>
    </xf>
    <xf numFmtId="49" fontId="14" fillId="0" borderId="0" xfId="20" applyNumberFormat="1" applyFont="1" applyAlignment="1">
      <alignment horizontal="right"/>
      <protection/>
    </xf>
    <xf numFmtId="49" fontId="12" fillId="0" borderId="0" xfId="20" applyNumberFormat="1">
      <alignment/>
      <protection/>
    </xf>
    <xf numFmtId="0" fontId="14" fillId="0" borderId="0" xfId="20" applyFont="1">
      <alignment/>
      <protection/>
    </xf>
    <xf numFmtId="0" fontId="12" fillId="0" borderId="0" xfId="20">
      <alignment/>
      <protection/>
    </xf>
    <xf numFmtId="0" fontId="12" fillId="0" borderId="42" xfId="20" applyBorder="1" applyAlignment="1">
      <alignment horizontal="center"/>
      <protection/>
    </xf>
    <xf numFmtId="167" fontId="12" fillId="0" borderId="1" xfId="20" applyNumberFormat="1" applyBorder="1" applyAlignment="1">
      <alignment horizontal="left"/>
      <protection/>
    </xf>
    <xf numFmtId="167" fontId="12" fillId="0" borderId="43" xfId="20" applyNumberFormat="1" applyBorder="1" applyAlignment="1">
      <alignment horizontal="left"/>
      <protection/>
    </xf>
    <xf numFmtId="2" fontId="12" fillId="0" borderId="43" xfId="20" applyNumberFormat="1" applyBorder="1" applyAlignment="1">
      <alignment/>
      <protection/>
    </xf>
    <xf numFmtId="2" fontId="12" fillId="0" borderId="44" xfId="20" applyNumberFormat="1" applyBorder="1" applyAlignment="1">
      <alignment/>
      <protection/>
    </xf>
    <xf numFmtId="167" fontId="12" fillId="0" borderId="9" xfId="20" applyNumberFormat="1" applyBorder="1" applyAlignment="1">
      <alignment horizontal="left"/>
      <protection/>
    </xf>
    <xf numFmtId="167" fontId="12" fillId="0" borderId="45" xfId="20" applyNumberFormat="1" applyBorder="1" applyAlignment="1">
      <alignment horizontal="left"/>
      <protection/>
    </xf>
    <xf numFmtId="2" fontId="12" fillId="0" borderId="45" xfId="20" applyNumberFormat="1" applyBorder="1" applyAlignment="1">
      <alignment/>
      <protection/>
    </xf>
    <xf numFmtId="2" fontId="12" fillId="0" borderId="38" xfId="20" applyNumberFormat="1" applyBorder="1" applyAlignment="1">
      <alignment/>
      <protection/>
    </xf>
    <xf numFmtId="167" fontId="12" fillId="0" borderId="46" xfId="20" applyNumberFormat="1" applyBorder="1" applyAlignment="1">
      <alignment horizontal="left"/>
      <protection/>
    </xf>
    <xf numFmtId="167" fontId="12" fillId="0" borderId="47" xfId="20" applyNumberFormat="1" applyBorder="1" applyAlignment="1">
      <alignment horizontal="left"/>
      <protection/>
    </xf>
    <xf numFmtId="2" fontId="12" fillId="0" borderId="47" xfId="20" applyNumberFormat="1" applyBorder="1" applyAlignment="1">
      <alignment/>
      <protection/>
    </xf>
    <xf numFmtId="2" fontId="12" fillId="0" borderId="28" xfId="20" applyNumberFormat="1" applyBorder="1" applyAlignment="1">
      <alignment/>
      <protection/>
    </xf>
    <xf numFmtId="0" fontId="13" fillId="0" borderId="0" xfId="20" applyFont="1" applyAlignment="1">
      <alignment horizontal="left"/>
      <protection/>
    </xf>
    <xf numFmtId="0" fontId="12" fillId="0" borderId="0" xfId="20" applyAlignment="1">
      <alignment horizontal="left"/>
      <protection/>
    </xf>
    <xf numFmtId="0" fontId="12" fillId="0" borderId="0" xfId="20" applyAlignment="1">
      <alignment/>
      <protection/>
    </xf>
    <xf numFmtId="2" fontId="12" fillId="0" borderId="43" xfId="20" applyNumberFormat="1" applyBorder="1" applyAlignment="1">
      <alignment horizontal="right"/>
      <protection/>
    </xf>
    <xf numFmtId="2" fontId="12" fillId="0" borderId="44" xfId="20" applyNumberFormat="1" applyBorder="1" applyAlignment="1">
      <alignment horizontal="right"/>
      <protection/>
    </xf>
    <xf numFmtId="2" fontId="12" fillId="0" borderId="45" xfId="20" applyNumberFormat="1" applyBorder="1" applyAlignment="1">
      <alignment horizontal="right"/>
      <protection/>
    </xf>
    <xf numFmtId="2" fontId="12" fillId="0" borderId="38" xfId="20" applyNumberFormat="1" applyBorder="1" applyAlignment="1">
      <alignment horizontal="right"/>
      <protection/>
    </xf>
    <xf numFmtId="2" fontId="12" fillId="0" borderId="47" xfId="20" applyNumberFormat="1" applyBorder="1" applyAlignment="1">
      <alignment horizontal="right"/>
      <protection/>
    </xf>
    <xf numFmtId="2" fontId="12" fillId="0" borderId="28" xfId="20" applyNumberFormat="1" applyBorder="1" applyAlignment="1">
      <alignment horizontal="right"/>
      <protection/>
    </xf>
    <xf numFmtId="0" fontId="12" fillId="0" borderId="0" xfId="20" applyAlignment="1">
      <alignment horizontal="right"/>
      <protection/>
    </xf>
    <xf numFmtId="49" fontId="14" fillId="0" borderId="0" xfId="20" applyNumberFormat="1" applyFont="1" applyBorder="1">
      <alignment/>
      <protection/>
    </xf>
    <xf numFmtId="49" fontId="14" fillId="0" borderId="0" xfId="20" applyNumberFormat="1" applyFont="1" applyBorder="1" applyAlignment="1">
      <alignment horizontal="center"/>
      <protection/>
    </xf>
    <xf numFmtId="0" fontId="12" fillId="0" borderId="1" xfId="20" applyBorder="1" applyAlignment="1">
      <alignment horizontal="left"/>
      <protection/>
    </xf>
    <xf numFmtId="0" fontId="12" fillId="0" borderId="43" xfId="20" applyBorder="1" applyAlignment="1">
      <alignment horizontal="center"/>
      <protection/>
    </xf>
    <xf numFmtId="0" fontId="12" fillId="0" borderId="9" xfId="20" applyBorder="1" applyAlignment="1">
      <alignment horizontal="left"/>
      <protection/>
    </xf>
    <xf numFmtId="0" fontId="12" fillId="0" borderId="45" xfId="20" applyBorder="1" applyAlignment="1">
      <alignment horizontal="center"/>
      <protection/>
    </xf>
    <xf numFmtId="0" fontId="12" fillId="0" borderId="48" xfId="20" applyBorder="1" applyAlignment="1">
      <alignment horizontal="left"/>
      <protection/>
    </xf>
    <xf numFmtId="0" fontId="12" fillId="0" borderId="49" xfId="20" applyBorder="1" applyAlignment="1">
      <alignment horizontal="center"/>
      <protection/>
    </xf>
    <xf numFmtId="2" fontId="12" fillId="0" borderId="49" xfId="20" applyNumberFormat="1" applyBorder="1" applyAlignment="1">
      <alignment horizontal="right"/>
      <protection/>
    </xf>
    <xf numFmtId="2" fontId="12" fillId="0" borderId="18" xfId="20" applyNumberFormat="1" applyBorder="1" applyAlignment="1">
      <alignment horizontal="right"/>
      <protection/>
    </xf>
    <xf numFmtId="0" fontId="12" fillId="0" borderId="50" xfId="20" applyBorder="1" applyAlignment="1">
      <alignment horizontal="left"/>
      <protection/>
    </xf>
    <xf numFmtId="0" fontId="12" fillId="0" borderId="51" xfId="20" applyBorder="1" applyAlignment="1">
      <alignment horizontal="center"/>
      <protection/>
    </xf>
    <xf numFmtId="2" fontId="12" fillId="0" borderId="51" xfId="20" applyNumberFormat="1" applyBorder="1" applyAlignment="1">
      <alignment horizontal="right"/>
      <protection/>
    </xf>
    <xf numFmtId="2" fontId="12" fillId="0" borderId="22" xfId="20" applyNumberFormat="1" applyBorder="1" applyAlignment="1">
      <alignment horizontal="right"/>
      <protection/>
    </xf>
    <xf numFmtId="0" fontId="12" fillId="0" borderId="46" xfId="20" applyBorder="1" applyAlignment="1">
      <alignment horizontal="left"/>
      <protection/>
    </xf>
    <xf numFmtId="0" fontId="12" fillId="0" borderId="47" xfId="20" applyBorder="1" applyAlignment="1">
      <alignment horizontal="center"/>
      <protection/>
    </xf>
    <xf numFmtId="0" fontId="12" fillId="0" borderId="0" xfId="20" applyAlignment="1">
      <alignment horizontal="center"/>
      <protection/>
    </xf>
    <xf numFmtId="49" fontId="14" fillId="0" borderId="0" xfId="20" applyNumberFormat="1" applyFont="1" applyBorder="1" applyAlignment="1">
      <alignment horizontal="right"/>
      <protection/>
    </xf>
    <xf numFmtId="49" fontId="12" fillId="0" borderId="0" xfId="20" applyNumberFormat="1" applyBorder="1">
      <alignment/>
      <protection/>
    </xf>
    <xf numFmtId="49" fontId="12" fillId="0" borderId="0" xfId="20" applyNumberFormat="1" applyBorder="1" applyAlignment="1">
      <alignment horizontal="center"/>
      <protection/>
    </xf>
    <xf numFmtId="0" fontId="14" fillId="0" borderId="0" xfId="20" applyFont="1" applyBorder="1">
      <alignment/>
      <protection/>
    </xf>
    <xf numFmtId="0" fontId="12" fillId="0" borderId="0" xfId="20" applyBorder="1">
      <alignment/>
      <protection/>
    </xf>
    <xf numFmtId="0" fontId="12" fillId="0" borderId="0" xfId="20" applyBorder="1" applyAlignment="1">
      <alignment horizontal="center"/>
      <protection/>
    </xf>
    <xf numFmtId="167" fontId="12" fillId="0" borderId="43" xfId="20" applyNumberFormat="1" applyBorder="1" applyAlignment="1">
      <alignment horizontal="center"/>
      <protection/>
    </xf>
    <xf numFmtId="167" fontId="12" fillId="0" borderId="45" xfId="20" applyNumberFormat="1" applyBorder="1" applyAlignment="1">
      <alignment horizontal="center"/>
      <protection/>
    </xf>
    <xf numFmtId="0" fontId="12" fillId="0" borderId="33" xfId="20" applyBorder="1" applyAlignment="1">
      <alignment horizontal="left"/>
      <protection/>
    </xf>
    <xf numFmtId="167" fontId="12" fillId="0" borderId="52" xfId="20" applyNumberFormat="1" applyBorder="1" applyAlignment="1">
      <alignment horizontal="center"/>
      <protection/>
    </xf>
    <xf numFmtId="2" fontId="12" fillId="0" borderId="52" xfId="20" applyNumberFormat="1" applyBorder="1" applyAlignment="1">
      <alignment/>
      <protection/>
    </xf>
    <xf numFmtId="2" fontId="12" fillId="0" borderId="13" xfId="20" applyNumberFormat="1" applyBorder="1" applyAlignment="1">
      <alignment/>
      <protection/>
    </xf>
    <xf numFmtId="167" fontId="12" fillId="0" borderId="51" xfId="20" applyNumberFormat="1" applyBorder="1" applyAlignment="1">
      <alignment horizontal="center"/>
      <protection/>
    </xf>
    <xf numFmtId="2" fontId="12" fillId="0" borderId="51" xfId="20" applyNumberFormat="1" applyBorder="1" applyAlignment="1">
      <alignment/>
      <protection/>
    </xf>
    <xf numFmtId="2" fontId="12" fillId="0" borderId="22" xfId="20" applyNumberFormat="1" applyBorder="1" applyAlignment="1">
      <alignment/>
      <protection/>
    </xf>
    <xf numFmtId="167" fontId="12" fillId="0" borderId="47" xfId="20" applyNumberFormat="1" applyBorder="1" applyAlignment="1">
      <alignment horizontal="center"/>
      <protection/>
    </xf>
    <xf numFmtId="0" fontId="12" fillId="0" borderId="0" xfId="20" applyBorder="1" applyAlignment="1">
      <alignment horizontal="left"/>
      <protection/>
    </xf>
    <xf numFmtId="167" fontId="12" fillId="0" borderId="0" xfId="20" applyNumberFormat="1" applyBorder="1" applyAlignment="1">
      <alignment horizontal="center"/>
      <protection/>
    </xf>
    <xf numFmtId="2" fontId="12" fillId="0" borderId="0" xfId="20" applyNumberFormat="1" applyBorder="1" applyAlignment="1">
      <alignment/>
      <protection/>
    </xf>
    <xf numFmtId="0" fontId="13" fillId="0" borderId="0" xfId="20" applyFont="1" applyBorder="1" applyAlignment="1">
      <alignment horizontal="left"/>
      <protection/>
    </xf>
    <xf numFmtId="0" fontId="12" fillId="0" borderId="42" xfId="20" applyFill="1" applyBorder="1" applyAlignment="1">
      <alignment horizontal="center"/>
      <protection/>
    </xf>
    <xf numFmtId="0" fontId="12" fillId="0" borderId="53" xfId="20" applyBorder="1" applyAlignment="1">
      <alignment horizontal="left"/>
      <protection/>
    </xf>
    <xf numFmtId="167" fontId="12" fillId="0" borderId="54" xfId="20" applyNumberFormat="1" applyBorder="1" applyAlignment="1">
      <alignment horizontal="center"/>
      <protection/>
    </xf>
    <xf numFmtId="2" fontId="12" fillId="0" borderId="39" xfId="20" applyNumberFormat="1" applyBorder="1" applyAlignment="1">
      <alignment horizontal="right"/>
      <protection/>
    </xf>
    <xf numFmtId="167" fontId="12" fillId="0" borderId="49" xfId="20" applyNumberFormat="1" applyBorder="1" applyAlignment="1">
      <alignment horizontal="center"/>
      <protection/>
    </xf>
    <xf numFmtId="0" fontId="14" fillId="0" borderId="0" xfId="20" applyFont="1" applyAlignment="1">
      <alignment horizontal="left"/>
      <protection/>
    </xf>
    <xf numFmtId="0" fontId="12" fillId="0" borderId="40" xfId="20" applyBorder="1" applyAlignment="1">
      <alignment horizontal="left"/>
      <protection/>
    </xf>
    <xf numFmtId="168" fontId="12" fillId="0" borderId="3" xfId="20" applyNumberFormat="1" applyBorder="1" applyAlignment="1">
      <alignment horizontal="center"/>
      <protection/>
    </xf>
    <xf numFmtId="2" fontId="12" fillId="0" borderId="8" xfId="20" applyNumberFormat="1" applyBorder="1" applyAlignment="1">
      <alignment horizontal="right"/>
      <protection/>
    </xf>
    <xf numFmtId="0" fontId="12" fillId="0" borderId="1" xfId="20" applyFont="1" applyBorder="1" applyAlignment="1">
      <alignment horizontal="left"/>
      <protection/>
    </xf>
    <xf numFmtId="0" fontId="12" fillId="0" borderId="9" xfId="20" applyFont="1" applyBorder="1" applyAlignment="1">
      <alignment horizontal="left"/>
      <protection/>
    </xf>
    <xf numFmtId="0" fontId="12" fillId="0" borderId="29" xfId="20" applyFont="1" applyBorder="1" applyAlignment="1">
      <alignment horizontal="left"/>
      <protection/>
    </xf>
    <xf numFmtId="0" fontId="12" fillId="0" borderId="55" xfId="20" applyBorder="1" applyAlignment="1">
      <alignment horizontal="center"/>
      <protection/>
    </xf>
    <xf numFmtId="2" fontId="12" fillId="0" borderId="55" xfId="20" applyNumberFormat="1" applyBorder="1" applyAlignment="1">
      <alignment horizontal="right"/>
      <protection/>
    </xf>
    <xf numFmtId="2" fontId="12" fillId="0" borderId="56" xfId="20" applyNumberFormat="1" applyBorder="1" applyAlignment="1">
      <alignment horizontal="right"/>
      <protection/>
    </xf>
    <xf numFmtId="169" fontId="12" fillId="0" borderId="1" xfId="20" applyNumberFormat="1" applyBorder="1" applyAlignment="1">
      <alignment horizontal="center"/>
      <protection/>
    </xf>
    <xf numFmtId="169" fontId="12" fillId="0" borderId="9" xfId="20" applyNumberFormat="1" applyBorder="1" applyAlignment="1">
      <alignment horizontal="center"/>
      <protection/>
    </xf>
    <xf numFmtId="169" fontId="12" fillId="0" borderId="50" xfId="20" applyNumberFormat="1" applyBorder="1" applyAlignment="1">
      <alignment horizontal="center"/>
      <protection/>
    </xf>
    <xf numFmtId="167" fontId="12" fillId="0" borderId="51" xfId="20" applyNumberFormat="1" applyBorder="1" applyAlignment="1">
      <alignment horizontal="left"/>
      <protection/>
    </xf>
    <xf numFmtId="169" fontId="12" fillId="0" borderId="29" xfId="20" applyNumberFormat="1" applyBorder="1" applyAlignment="1">
      <alignment horizontal="center"/>
      <protection/>
    </xf>
    <xf numFmtId="167" fontId="12" fillId="0" borderId="55" xfId="20" applyNumberFormat="1" applyBorder="1" applyAlignment="1">
      <alignment horizontal="left"/>
      <protection/>
    </xf>
    <xf numFmtId="169" fontId="12" fillId="0" borderId="40" xfId="20" applyNumberFormat="1" applyBorder="1" applyAlignment="1">
      <alignment horizontal="center"/>
      <protection/>
    </xf>
    <xf numFmtId="167" fontId="12" fillId="0" borderId="3" xfId="20" applyNumberFormat="1" applyBorder="1" applyAlignment="1">
      <alignment horizontal="left"/>
      <protection/>
    </xf>
    <xf numFmtId="2" fontId="12" fillId="0" borderId="3" xfId="20" applyNumberFormat="1" applyBorder="1" applyAlignment="1">
      <alignment horizontal="right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57" xfId="20" applyBorder="1" applyAlignment="1">
      <alignment horizontal="center" vertical="center"/>
      <protection/>
    </xf>
    <xf numFmtId="0" fontId="12" fillId="0" borderId="58" xfId="20" applyBorder="1" applyAlignment="1">
      <alignment horizontal="center" vertical="center"/>
      <protection/>
    </xf>
    <xf numFmtId="49" fontId="14" fillId="0" borderId="0" xfId="20" applyNumberFormat="1" applyFont="1">
      <alignment/>
      <protection/>
    </xf>
    <xf numFmtId="0" fontId="1" fillId="0" borderId="0" xfId="0" applyFont="1" applyAlignment="1">
      <alignment horizontal="right"/>
    </xf>
    <xf numFmtId="49" fontId="14" fillId="0" borderId="0" xfId="20" applyNumberFormat="1" applyFont="1" applyAlignment="1">
      <alignment horizontal="right"/>
      <protection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MFCR-VPR" xfId="20"/>
    <cellStyle name="normální_OUPVYKAZ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workbookViewId="0" topLeftCell="A1">
      <selection activeCell="I1" sqref="I1:L1"/>
    </sheetView>
  </sheetViews>
  <sheetFormatPr defaultColWidth="9.125" defaultRowHeight="12.75"/>
  <cols>
    <col min="1" max="1" width="1.625" style="6" customWidth="1"/>
    <col min="2" max="2" width="3.75390625" style="6" customWidth="1"/>
    <col min="3" max="3" width="32.00390625" style="6" customWidth="1"/>
    <col min="4" max="5" width="9.75390625" style="6" customWidth="1"/>
    <col min="6" max="6" width="0.875" style="6" customWidth="1"/>
    <col min="7" max="7" width="1.625" style="6" customWidth="1"/>
    <col min="8" max="8" width="3.75390625" style="6" customWidth="1"/>
    <col min="9" max="9" width="33.75390625" style="6" customWidth="1"/>
    <col min="10" max="11" width="9.75390625" style="6" customWidth="1"/>
    <col min="12" max="16384" width="8.875" style="6" customWidth="1"/>
  </cols>
  <sheetData>
    <row r="1" spans="9:12" ht="11.25">
      <c r="I1" s="268" t="s">
        <v>576</v>
      </c>
      <c r="J1" s="268"/>
      <c r="K1" s="268"/>
      <c r="L1" s="268"/>
    </row>
    <row r="3" spans="1:11" s="2" customFormat="1" ht="12.75">
      <c r="A3" s="1" t="s">
        <v>0</v>
      </c>
      <c r="J3" s="2" t="s">
        <v>1</v>
      </c>
      <c r="K3" s="3" t="s">
        <v>2</v>
      </c>
    </row>
    <row r="4" spans="1:11" s="2" customFormat="1" ht="12.75">
      <c r="A4" s="4"/>
      <c r="C4" s="263" t="s">
        <v>3</v>
      </c>
      <c r="D4" s="264"/>
      <c r="E4" s="264"/>
      <c r="K4" s="5"/>
    </row>
    <row r="5" ht="12" thickBot="1"/>
    <row r="6" spans="1:11" s="4" customFormat="1" ht="13.5" thickBot="1">
      <c r="A6" s="7" t="s">
        <v>4</v>
      </c>
      <c r="B6" s="8"/>
      <c r="C6" s="8"/>
      <c r="D6" s="9" t="s">
        <v>5</v>
      </c>
      <c r="E6" s="10"/>
      <c r="F6" s="7"/>
      <c r="G6" s="7" t="s">
        <v>6</v>
      </c>
      <c r="H6" s="8"/>
      <c r="I6" s="8"/>
      <c r="J6" s="9" t="s">
        <v>5</v>
      </c>
      <c r="K6" s="10"/>
    </row>
    <row r="7" spans="1:11" s="17" customFormat="1" ht="10.5" thickBot="1">
      <c r="A7" s="11"/>
      <c r="B7" s="12" t="s">
        <v>7</v>
      </c>
      <c r="C7" s="13" t="s">
        <v>8</v>
      </c>
      <c r="D7" s="14" t="s">
        <v>9</v>
      </c>
      <c r="E7" s="15" t="s">
        <v>10</v>
      </c>
      <c r="F7" s="16"/>
      <c r="G7" s="11"/>
      <c r="H7" s="12" t="s">
        <v>7</v>
      </c>
      <c r="I7" s="13" t="s">
        <v>8</v>
      </c>
      <c r="J7" s="14" t="s">
        <v>9</v>
      </c>
      <c r="K7" s="15" t="s">
        <v>10</v>
      </c>
    </row>
    <row r="8" spans="1:11" s="17" customFormat="1" ht="9.75">
      <c r="A8" s="18" t="s">
        <v>11</v>
      </c>
      <c r="B8" s="19" t="s">
        <v>12</v>
      </c>
      <c r="C8" s="20" t="s">
        <v>13</v>
      </c>
      <c r="D8" s="21">
        <f>SUM(D16,D22,D33,D40,D48)</f>
        <v>9264795.82</v>
      </c>
      <c r="E8" s="22">
        <f>SUM(E16,E22,E33,E40,E48)</f>
        <v>9094066.5</v>
      </c>
      <c r="F8" s="16"/>
      <c r="G8" s="23" t="s">
        <v>14</v>
      </c>
      <c r="H8" s="24">
        <v>126</v>
      </c>
      <c r="I8" s="25" t="s">
        <v>15</v>
      </c>
      <c r="J8" s="26">
        <f>J12+J13+J20+J24+J34+J41</f>
        <v>20087626.339999996</v>
      </c>
      <c r="K8" s="26">
        <f>K12+K13+K20+K24+K34+K41</f>
        <v>22158345.2</v>
      </c>
    </row>
    <row r="9" spans="1:11" s="17" customFormat="1" ht="9.75">
      <c r="A9" s="27">
        <v>1</v>
      </c>
      <c r="B9" s="28" t="s">
        <v>16</v>
      </c>
      <c r="C9" s="29" t="s">
        <v>17</v>
      </c>
      <c r="D9" s="30">
        <v>0</v>
      </c>
      <c r="E9" s="31">
        <v>0</v>
      </c>
      <c r="F9" s="16"/>
      <c r="G9" s="27">
        <v>1</v>
      </c>
      <c r="H9" s="28">
        <v>127</v>
      </c>
      <c r="I9" s="29" t="s">
        <v>18</v>
      </c>
      <c r="J9" s="30">
        <v>9255744.63</v>
      </c>
      <c r="K9" s="31">
        <v>9085153.82</v>
      </c>
    </row>
    <row r="10" spans="1:11" s="17" customFormat="1" ht="9.75">
      <c r="A10" s="27"/>
      <c r="B10" s="28" t="s">
        <v>19</v>
      </c>
      <c r="C10" s="29" t="s">
        <v>20</v>
      </c>
      <c r="D10" s="30">
        <v>1971997.5</v>
      </c>
      <c r="E10" s="31">
        <v>2190503.52</v>
      </c>
      <c r="F10" s="16"/>
      <c r="G10" s="27"/>
      <c r="H10" s="28">
        <v>128</v>
      </c>
      <c r="I10" s="29" t="s">
        <v>21</v>
      </c>
      <c r="J10" s="30">
        <v>-2301.99</v>
      </c>
      <c r="K10" s="31">
        <v>-2301.99</v>
      </c>
    </row>
    <row r="11" spans="1:11" s="17" customFormat="1" ht="9.75">
      <c r="A11" s="27"/>
      <c r="B11" s="28" t="s">
        <v>22</v>
      </c>
      <c r="C11" s="29" t="s">
        <v>23</v>
      </c>
      <c r="D11" s="30">
        <v>0</v>
      </c>
      <c r="E11" s="31">
        <v>0</v>
      </c>
      <c r="F11" s="16"/>
      <c r="G11" s="27"/>
      <c r="H11" s="28">
        <v>129</v>
      </c>
      <c r="I11" s="29" t="s">
        <v>24</v>
      </c>
      <c r="J11" s="30">
        <v>260.94</v>
      </c>
      <c r="K11" s="31">
        <v>260.94</v>
      </c>
    </row>
    <row r="12" spans="1:11" s="17" customFormat="1" ht="9.75">
      <c r="A12" s="27"/>
      <c r="B12" s="28" t="s">
        <v>25</v>
      </c>
      <c r="C12" s="29" t="s">
        <v>26</v>
      </c>
      <c r="D12" s="30">
        <v>35501.28</v>
      </c>
      <c r="E12" s="31">
        <v>5296.45</v>
      </c>
      <c r="F12" s="16"/>
      <c r="G12" s="27"/>
      <c r="H12" s="28">
        <v>130</v>
      </c>
      <c r="I12" s="29" t="s">
        <v>27</v>
      </c>
      <c r="J12" s="30">
        <v>0</v>
      </c>
      <c r="K12" s="31">
        <v>0</v>
      </c>
    </row>
    <row r="13" spans="1:11" s="17" customFormat="1" ht="9.75">
      <c r="A13" s="27"/>
      <c r="B13" s="28" t="s">
        <v>28</v>
      </c>
      <c r="C13" s="29" t="s">
        <v>29</v>
      </c>
      <c r="D13" s="30">
        <v>2310</v>
      </c>
      <c r="E13" s="31">
        <v>2310</v>
      </c>
      <c r="F13" s="16"/>
      <c r="G13" s="32"/>
      <c r="H13" s="33">
        <v>131</v>
      </c>
      <c r="I13" s="34" t="s">
        <v>30</v>
      </c>
      <c r="J13" s="35">
        <f>SUM(J9:J11)</f>
        <v>9253703.58</v>
      </c>
      <c r="K13" s="35">
        <f>SUM(K9:K11)</f>
        <v>9083112.77</v>
      </c>
    </row>
    <row r="14" spans="1:11" s="17" customFormat="1" ht="9.75">
      <c r="A14" s="27"/>
      <c r="B14" s="28" t="s">
        <v>31</v>
      </c>
      <c r="C14" s="29" t="s">
        <v>32</v>
      </c>
      <c r="D14" s="30">
        <v>63675.16</v>
      </c>
      <c r="E14" s="31">
        <v>95459.86</v>
      </c>
      <c r="F14" s="16"/>
      <c r="G14" s="27">
        <v>2</v>
      </c>
      <c r="H14" s="28">
        <v>132</v>
      </c>
      <c r="I14" s="29" t="s">
        <v>33</v>
      </c>
      <c r="J14" s="30">
        <v>0</v>
      </c>
      <c r="K14" s="31">
        <v>0</v>
      </c>
    </row>
    <row r="15" spans="1:11" s="17" customFormat="1" ht="9.75">
      <c r="A15" s="27"/>
      <c r="B15" s="36" t="s">
        <v>34</v>
      </c>
      <c r="C15" s="29" t="s">
        <v>35</v>
      </c>
      <c r="D15" s="30">
        <v>0</v>
      </c>
      <c r="E15" s="31">
        <v>0</v>
      </c>
      <c r="F15" s="16"/>
      <c r="G15" s="27"/>
      <c r="H15" s="28">
        <v>133</v>
      </c>
      <c r="I15" s="29" t="s">
        <v>36</v>
      </c>
      <c r="J15" s="30">
        <v>5624.78</v>
      </c>
      <c r="K15" s="31">
        <v>4866.08</v>
      </c>
    </row>
    <row r="16" spans="1:11" s="17" customFormat="1" ht="9.75">
      <c r="A16" s="32"/>
      <c r="B16" s="33" t="s">
        <v>37</v>
      </c>
      <c r="C16" s="34" t="s">
        <v>38</v>
      </c>
      <c r="D16" s="35">
        <f>SUM(D9:D15)</f>
        <v>2073483.94</v>
      </c>
      <c r="E16" s="37">
        <f>SUM(E9:E15)</f>
        <v>2293569.83</v>
      </c>
      <c r="F16" s="16"/>
      <c r="G16" s="27"/>
      <c r="H16" s="28">
        <v>134</v>
      </c>
      <c r="I16" s="29" t="s">
        <v>39</v>
      </c>
      <c r="J16" s="30">
        <v>335048.72</v>
      </c>
      <c r="K16" s="31">
        <v>499012.72</v>
      </c>
    </row>
    <row r="17" spans="1:11" s="17" customFormat="1" ht="9.75">
      <c r="A17" s="27">
        <v>2</v>
      </c>
      <c r="B17" s="28">
        <v>10</v>
      </c>
      <c r="C17" s="29" t="s">
        <v>40</v>
      </c>
      <c r="D17" s="30">
        <v>0</v>
      </c>
      <c r="E17" s="31">
        <v>0</v>
      </c>
      <c r="F17" s="16"/>
      <c r="G17" s="27"/>
      <c r="H17" s="28">
        <v>135</v>
      </c>
      <c r="I17" s="29" t="s">
        <v>41</v>
      </c>
      <c r="J17" s="30">
        <v>0</v>
      </c>
      <c r="K17" s="31">
        <v>0</v>
      </c>
    </row>
    <row r="18" spans="1:11" s="17" customFormat="1" ht="9" customHeight="1">
      <c r="A18" s="27"/>
      <c r="B18" s="28">
        <v>11</v>
      </c>
      <c r="C18" s="29" t="s">
        <v>42</v>
      </c>
      <c r="D18" s="30">
        <v>0</v>
      </c>
      <c r="E18" s="31">
        <v>0</v>
      </c>
      <c r="F18" s="16"/>
      <c r="G18" s="27"/>
      <c r="H18" s="28">
        <v>136</v>
      </c>
      <c r="I18" s="29" t="s">
        <v>43</v>
      </c>
      <c r="J18" s="30">
        <v>0</v>
      </c>
      <c r="K18" s="31">
        <v>0</v>
      </c>
    </row>
    <row r="19" spans="1:11" s="17" customFormat="1" ht="9.75">
      <c r="A19" s="27"/>
      <c r="B19" s="28">
        <v>12</v>
      </c>
      <c r="C19" s="29" t="s">
        <v>44</v>
      </c>
      <c r="D19" s="30">
        <v>0</v>
      </c>
      <c r="E19" s="31">
        <v>0</v>
      </c>
      <c r="F19" s="16"/>
      <c r="G19" s="27"/>
      <c r="H19" s="28">
        <v>137</v>
      </c>
      <c r="I19" s="29" t="s">
        <v>45</v>
      </c>
      <c r="J19" s="30">
        <v>1331672.36</v>
      </c>
      <c r="K19" s="31">
        <v>1275048.07</v>
      </c>
    </row>
    <row r="20" spans="1:11" s="17" customFormat="1" ht="9.75">
      <c r="A20" s="27"/>
      <c r="B20" s="28">
        <v>13</v>
      </c>
      <c r="C20" s="29" t="s">
        <v>46</v>
      </c>
      <c r="D20" s="30">
        <v>0</v>
      </c>
      <c r="E20" s="31">
        <v>0</v>
      </c>
      <c r="F20" s="16"/>
      <c r="G20" s="32"/>
      <c r="H20" s="33">
        <v>138</v>
      </c>
      <c r="I20" s="34" t="s">
        <v>47</v>
      </c>
      <c r="J20" s="35">
        <f>SUM(J14:J19)</f>
        <v>1672345.86</v>
      </c>
      <c r="K20" s="37">
        <f>SUM(K14:K19)</f>
        <v>1778926.87</v>
      </c>
    </row>
    <row r="21" spans="1:11" s="17" customFormat="1" ht="9.75">
      <c r="A21" s="27"/>
      <c r="B21" s="28">
        <v>14</v>
      </c>
      <c r="C21" s="29" t="s">
        <v>48</v>
      </c>
      <c r="D21" s="30">
        <v>0</v>
      </c>
      <c r="E21" s="31">
        <v>0</v>
      </c>
      <c r="F21" s="16"/>
      <c r="G21" s="27">
        <v>3</v>
      </c>
      <c r="H21" s="28">
        <v>139</v>
      </c>
      <c r="I21" s="29" t="s">
        <v>49</v>
      </c>
      <c r="J21" s="30">
        <v>0</v>
      </c>
      <c r="K21" s="31">
        <v>0</v>
      </c>
    </row>
    <row r="22" spans="1:11" s="17" customFormat="1" ht="9.75">
      <c r="A22" s="32"/>
      <c r="B22" s="33">
        <v>15</v>
      </c>
      <c r="C22" s="34" t="s">
        <v>50</v>
      </c>
      <c r="D22" s="35">
        <f>SUM(D17:D21)</f>
        <v>0</v>
      </c>
      <c r="E22" s="35">
        <f>SUM(E17:E21)</f>
        <v>0</v>
      </c>
      <c r="F22" s="16"/>
      <c r="G22" s="27"/>
      <c r="H22" s="28">
        <v>140</v>
      </c>
      <c r="I22" s="29" t="s">
        <v>51</v>
      </c>
      <c r="J22" s="30">
        <v>1956155.3</v>
      </c>
      <c r="K22" s="31">
        <v>1700756.25</v>
      </c>
    </row>
    <row r="23" spans="1:11" s="17" customFormat="1" ht="9.75">
      <c r="A23" s="27">
        <v>3</v>
      </c>
      <c r="B23" s="28">
        <v>16</v>
      </c>
      <c r="C23" s="29" t="s">
        <v>52</v>
      </c>
      <c r="D23" s="30">
        <v>4696107.63</v>
      </c>
      <c r="E23" s="31">
        <v>4306939.28</v>
      </c>
      <c r="F23" s="16"/>
      <c r="G23" s="38"/>
      <c r="H23" s="36">
        <v>203</v>
      </c>
      <c r="I23" s="39" t="s">
        <v>53</v>
      </c>
      <c r="J23" s="40">
        <v>7114401.02</v>
      </c>
      <c r="K23" s="41">
        <v>9486374.19</v>
      </c>
    </row>
    <row r="24" spans="1:11" s="17" customFormat="1" ht="9.75">
      <c r="A24" s="27"/>
      <c r="B24" s="28">
        <v>17</v>
      </c>
      <c r="C24" s="29" t="s">
        <v>54</v>
      </c>
      <c r="D24" s="30">
        <v>8361.69</v>
      </c>
      <c r="E24" s="31">
        <v>8475.69</v>
      </c>
      <c r="F24" s="16"/>
      <c r="G24" s="32"/>
      <c r="H24" s="33">
        <v>141</v>
      </c>
      <c r="I24" s="34" t="s">
        <v>55</v>
      </c>
      <c r="J24" s="35">
        <f>SUM(J21:J23)</f>
        <v>9070556.32</v>
      </c>
      <c r="K24" s="35">
        <f>SUM(K21:K23)</f>
        <v>11187130.44</v>
      </c>
    </row>
    <row r="25" spans="1:11" s="17" customFormat="1" ht="9.75">
      <c r="A25" s="27"/>
      <c r="B25" s="28">
        <v>18</v>
      </c>
      <c r="C25" s="29" t="s">
        <v>56</v>
      </c>
      <c r="D25" s="30">
        <v>1132593.68</v>
      </c>
      <c r="E25" s="31">
        <v>1211199.26</v>
      </c>
      <c r="F25" s="16"/>
      <c r="G25" s="27">
        <v>4</v>
      </c>
      <c r="H25" s="28">
        <v>142</v>
      </c>
      <c r="I25" s="29" t="s">
        <v>57</v>
      </c>
      <c r="J25" s="30"/>
      <c r="K25" s="31">
        <v>0</v>
      </c>
    </row>
    <row r="26" spans="1:11" s="17" customFormat="1" ht="9.75">
      <c r="A26" s="27"/>
      <c r="B26" s="28">
        <v>19</v>
      </c>
      <c r="C26" s="29" t="s">
        <v>58</v>
      </c>
      <c r="D26" s="30">
        <v>1152915.6</v>
      </c>
      <c r="E26" s="31">
        <v>1087136.83</v>
      </c>
      <c r="F26" s="16"/>
      <c r="G26" s="27"/>
      <c r="H26" s="28">
        <v>143</v>
      </c>
      <c r="I26" s="29" t="s">
        <v>59</v>
      </c>
      <c r="J26" s="30"/>
      <c r="K26" s="31">
        <v>0</v>
      </c>
    </row>
    <row r="27" spans="1:11" s="17" customFormat="1" ht="9.75">
      <c r="A27" s="27"/>
      <c r="B27" s="28">
        <v>20</v>
      </c>
      <c r="C27" s="29" t="s">
        <v>60</v>
      </c>
      <c r="D27" s="30">
        <v>57.75</v>
      </c>
      <c r="E27" s="31">
        <v>57.75</v>
      </c>
      <c r="F27" s="16"/>
      <c r="G27" s="27"/>
      <c r="H27" s="28">
        <v>144</v>
      </c>
      <c r="I27" s="29" t="s">
        <v>61</v>
      </c>
      <c r="J27" s="30"/>
      <c r="K27" s="31">
        <v>0</v>
      </c>
    </row>
    <row r="28" spans="1:11" s="17" customFormat="1" ht="9.75">
      <c r="A28" s="27"/>
      <c r="B28" s="28">
        <v>21</v>
      </c>
      <c r="C28" s="29" t="s">
        <v>62</v>
      </c>
      <c r="D28" s="30">
        <v>0</v>
      </c>
      <c r="E28" s="31">
        <v>0</v>
      </c>
      <c r="F28" s="16"/>
      <c r="G28" s="27"/>
      <c r="H28" s="28">
        <v>145</v>
      </c>
      <c r="I28" s="29" t="s">
        <v>63</v>
      </c>
      <c r="J28" s="30"/>
      <c r="K28" s="31">
        <v>0</v>
      </c>
    </row>
    <row r="29" spans="1:11" s="17" customFormat="1" ht="9.75">
      <c r="A29" s="27"/>
      <c r="B29" s="28">
        <v>22</v>
      </c>
      <c r="C29" s="29" t="s">
        <v>64</v>
      </c>
      <c r="D29" s="30">
        <v>172664.48</v>
      </c>
      <c r="E29" s="31">
        <v>161501</v>
      </c>
      <c r="F29" s="16"/>
      <c r="G29" s="27"/>
      <c r="H29" s="28">
        <v>146</v>
      </c>
      <c r="I29" s="29" t="s">
        <v>65</v>
      </c>
      <c r="J29" s="30"/>
      <c r="K29" s="31">
        <v>0</v>
      </c>
    </row>
    <row r="30" spans="1:11" s="17" customFormat="1" ht="9.75">
      <c r="A30" s="27"/>
      <c r="B30" s="42">
        <v>23</v>
      </c>
      <c r="C30" s="43" t="s">
        <v>66</v>
      </c>
      <c r="D30" s="30">
        <v>0</v>
      </c>
      <c r="E30" s="31">
        <v>0</v>
      </c>
      <c r="F30" s="16"/>
      <c r="G30" s="27"/>
      <c r="H30" s="28">
        <v>147</v>
      </c>
      <c r="I30" s="29" t="s">
        <v>67</v>
      </c>
      <c r="J30" s="30"/>
      <c r="K30" s="31">
        <v>0</v>
      </c>
    </row>
    <row r="31" spans="1:11" s="17" customFormat="1" ht="9.75">
      <c r="A31" s="27"/>
      <c r="B31" s="28">
        <v>24</v>
      </c>
      <c r="C31" s="29" t="s">
        <v>68</v>
      </c>
      <c r="D31" s="30">
        <v>28611.05</v>
      </c>
      <c r="E31" s="31">
        <v>25186.86</v>
      </c>
      <c r="F31" s="16"/>
      <c r="G31" s="27"/>
      <c r="H31" s="28">
        <v>148</v>
      </c>
      <c r="I31" s="29" t="s">
        <v>69</v>
      </c>
      <c r="J31" s="30"/>
      <c r="K31" s="31">
        <v>0</v>
      </c>
    </row>
    <row r="32" spans="1:11" s="17" customFormat="1" ht="9.75">
      <c r="A32" s="27"/>
      <c r="B32" s="28">
        <v>25</v>
      </c>
      <c r="C32" s="29" t="s">
        <v>70</v>
      </c>
      <c r="D32" s="30">
        <v>0</v>
      </c>
      <c r="E32" s="31">
        <v>0</v>
      </c>
      <c r="F32" s="16"/>
      <c r="G32" s="27"/>
      <c r="H32" s="28">
        <v>149</v>
      </c>
      <c r="I32" s="29" t="s">
        <v>71</v>
      </c>
      <c r="J32" s="30"/>
      <c r="K32" s="31">
        <v>0</v>
      </c>
    </row>
    <row r="33" spans="1:11" s="17" customFormat="1" ht="9.75">
      <c r="A33" s="32"/>
      <c r="B33" s="33">
        <v>26</v>
      </c>
      <c r="C33" s="34" t="s">
        <v>72</v>
      </c>
      <c r="D33" s="35">
        <f>SUM(D23:D32)</f>
        <v>7191311.88</v>
      </c>
      <c r="E33" s="37">
        <f>SUM(E23:E32)</f>
        <v>6800496.670000001</v>
      </c>
      <c r="F33" s="16"/>
      <c r="G33" s="27"/>
      <c r="H33" s="28">
        <v>150</v>
      </c>
      <c r="I33" s="29" t="s">
        <v>73</v>
      </c>
      <c r="J33" s="30">
        <v>0</v>
      </c>
      <c r="K33" s="31">
        <v>0</v>
      </c>
    </row>
    <row r="34" spans="1:11" s="17" customFormat="1" ht="9.75">
      <c r="A34" s="27">
        <v>4</v>
      </c>
      <c r="B34" s="28">
        <v>27</v>
      </c>
      <c r="C34" s="29" t="s">
        <v>74</v>
      </c>
      <c r="D34" s="30">
        <v>0</v>
      </c>
      <c r="E34" s="31">
        <v>0</v>
      </c>
      <c r="F34" s="16"/>
      <c r="G34" s="32"/>
      <c r="H34" s="33">
        <v>151</v>
      </c>
      <c r="I34" s="34" t="s">
        <v>75</v>
      </c>
      <c r="J34" s="35">
        <f>SUM(J25:J33)</f>
        <v>0</v>
      </c>
      <c r="K34" s="37">
        <f>SUM(K25:K33)</f>
        <v>0</v>
      </c>
    </row>
    <row r="35" spans="1:11" s="17" customFormat="1" ht="9.75">
      <c r="A35" s="27"/>
      <c r="B35" s="28">
        <v>28</v>
      </c>
      <c r="C35" s="29" t="s">
        <v>76</v>
      </c>
      <c r="D35" s="30">
        <v>0</v>
      </c>
      <c r="E35" s="31">
        <v>0</v>
      </c>
      <c r="F35" s="16"/>
      <c r="G35" s="27">
        <v>5</v>
      </c>
      <c r="H35" s="28">
        <v>152</v>
      </c>
      <c r="I35" s="29" t="s">
        <v>77</v>
      </c>
      <c r="J35" s="30"/>
      <c r="K35" s="31">
        <v>4.35</v>
      </c>
    </row>
    <row r="36" spans="1:11" s="17" customFormat="1" ht="9.75">
      <c r="A36" s="27"/>
      <c r="B36" s="28">
        <v>29</v>
      </c>
      <c r="C36" s="29" t="s">
        <v>78</v>
      </c>
      <c r="D36" s="30">
        <v>0</v>
      </c>
      <c r="E36" s="31">
        <v>0</v>
      </c>
      <c r="F36" s="16"/>
      <c r="G36" s="27"/>
      <c r="H36" s="28">
        <v>153</v>
      </c>
      <c r="I36" s="29" t="s">
        <v>79</v>
      </c>
      <c r="J36" s="30">
        <v>0</v>
      </c>
      <c r="K36" s="31">
        <v>0</v>
      </c>
    </row>
    <row r="37" spans="1:11" s="17" customFormat="1" ht="9.75">
      <c r="A37" s="27"/>
      <c r="B37" s="28">
        <v>30</v>
      </c>
      <c r="C37" s="29" t="s">
        <v>80</v>
      </c>
      <c r="D37" s="30">
        <v>0</v>
      </c>
      <c r="E37" s="31">
        <v>0</v>
      </c>
      <c r="F37" s="16"/>
      <c r="G37" s="27"/>
      <c r="H37" s="28">
        <v>154</v>
      </c>
      <c r="I37" s="29" t="s">
        <v>81</v>
      </c>
      <c r="J37" s="30">
        <v>3.4</v>
      </c>
      <c r="K37" s="31"/>
    </row>
    <row r="38" spans="1:11" s="17" customFormat="1" ht="9.75">
      <c r="A38" s="27"/>
      <c r="B38" s="28">
        <v>31</v>
      </c>
      <c r="C38" s="29" t="s">
        <v>82</v>
      </c>
      <c r="D38" s="30">
        <v>0</v>
      </c>
      <c r="E38" s="31">
        <v>0</v>
      </c>
      <c r="F38" s="16"/>
      <c r="G38" s="27"/>
      <c r="H38" s="28">
        <v>155</v>
      </c>
      <c r="I38" s="43" t="s">
        <v>83</v>
      </c>
      <c r="J38" s="30">
        <v>0</v>
      </c>
      <c r="K38" s="31">
        <v>0</v>
      </c>
    </row>
    <row r="39" spans="1:11" s="17" customFormat="1" ht="9.75">
      <c r="A39" s="27"/>
      <c r="B39" s="28">
        <v>32</v>
      </c>
      <c r="C39" s="29" t="s">
        <v>84</v>
      </c>
      <c r="D39" s="30">
        <v>0</v>
      </c>
      <c r="E39" s="31">
        <v>0</v>
      </c>
      <c r="F39" s="16"/>
      <c r="G39" s="27"/>
      <c r="H39" s="28">
        <v>156</v>
      </c>
      <c r="I39" s="29" t="s">
        <v>85</v>
      </c>
      <c r="J39" s="30">
        <v>-13213.44</v>
      </c>
      <c r="K39" s="31">
        <v>-24665</v>
      </c>
    </row>
    <row r="40" spans="1:11" s="17" customFormat="1" ht="9.75">
      <c r="A40" s="32"/>
      <c r="B40" s="33">
        <v>33</v>
      </c>
      <c r="C40" s="34" t="s">
        <v>86</v>
      </c>
      <c r="D40" s="35">
        <f>SUM(D34:D39)</f>
        <v>0</v>
      </c>
      <c r="E40" s="37">
        <f>SUM(E34:E39)</f>
        <v>0</v>
      </c>
      <c r="F40" s="16"/>
      <c r="G40" s="27"/>
      <c r="H40" s="28">
        <v>157</v>
      </c>
      <c r="I40" s="29" t="s">
        <v>87</v>
      </c>
      <c r="J40" s="30">
        <v>104230.62</v>
      </c>
      <c r="K40" s="31">
        <v>133835.77</v>
      </c>
    </row>
    <row r="41" spans="1:11" s="17" customFormat="1" ht="9.75">
      <c r="A41" s="27">
        <v>5</v>
      </c>
      <c r="B41" s="28">
        <v>34</v>
      </c>
      <c r="C41" s="29" t="s">
        <v>88</v>
      </c>
      <c r="D41" s="30">
        <v>0</v>
      </c>
      <c r="E41" s="31">
        <v>0</v>
      </c>
      <c r="F41" s="16"/>
      <c r="G41" s="32"/>
      <c r="H41" s="33">
        <v>158</v>
      </c>
      <c r="I41" s="34" t="s">
        <v>89</v>
      </c>
      <c r="J41" s="35">
        <f>SUM(J35:J40)</f>
        <v>91020.57999999999</v>
      </c>
      <c r="K41" s="37">
        <f>SUM(K35:K40)</f>
        <v>109175.12</v>
      </c>
    </row>
    <row r="42" spans="1:11" s="17" customFormat="1" ht="9.75">
      <c r="A42" s="27"/>
      <c r="B42" s="28">
        <v>35</v>
      </c>
      <c r="C42" s="29" t="s">
        <v>90</v>
      </c>
      <c r="D42" s="30">
        <v>0</v>
      </c>
      <c r="E42" s="31">
        <v>0</v>
      </c>
      <c r="F42" s="16"/>
      <c r="G42" s="44" t="s">
        <v>91</v>
      </c>
      <c r="H42" s="45">
        <v>159</v>
      </c>
      <c r="I42" s="46" t="s">
        <v>92</v>
      </c>
      <c r="J42" s="47">
        <f>J43+J49+J72+J79+J84</f>
        <v>649176.62</v>
      </c>
      <c r="K42" s="48">
        <f>K43+K49+K72+K79+K84</f>
        <v>1157200.96</v>
      </c>
    </row>
    <row r="43" spans="1:11" s="17" customFormat="1" ht="9.75">
      <c r="A43" s="27"/>
      <c r="B43" s="28">
        <v>36</v>
      </c>
      <c r="C43" s="29" t="s">
        <v>93</v>
      </c>
      <c r="D43" s="30">
        <v>0</v>
      </c>
      <c r="E43" s="31">
        <v>0</v>
      </c>
      <c r="F43" s="16"/>
      <c r="G43" s="49">
        <v>1</v>
      </c>
      <c r="H43" s="28">
        <v>160</v>
      </c>
      <c r="I43" s="29" t="s">
        <v>94</v>
      </c>
      <c r="J43" s="30">
        <v>0</v>
      </c>
      <c r="K43" s="31">
        <v>0</v>
      </c>
    </row>
    <row r="44" spans="1:11" s="17" customFormat="1" ht="9.75">
      <c r="A44" s="27"/>
      <c r="B44" s="28">
        <v>37</v>
      </c>
      <c r="C44" s="29" t="s">
        <v>95</v>
      </c>
      <c r="D44" s="30">
        <v>0</v>
      </c>
      <c r="E44" s="31">
        <v>0</v>
      </c>
      <c r="F44" s="16"/>
      <c r="G44" s="27">
        <v>2</v>
      </c>
      <c r="H44" s="28">
        <v>161</v>
      </c>
      <c r="I44" s="29" t="s">
        <v>96</v>
      </c>
      <c r="J44" s="30">
        <v>0</v>
      </c>
      <c r="K44" s="31">
        <v>0</v>
      </c>
    </row>
    <row r="45" spans="1:11" s="17" customFormat="1" ht="9.75">
      <c r="A45" s="27"/>
      <c r="B45" s="28">
        <v>38</v>
      </c>
      <c r="C45" s="29" t="s">
        <v>97</v>
      </c>
      <c r="D45" s="30">
        <v>0</v>
      </c>
      <c r="E45" s="31">
        <v>0</v>
      </c>
      <c r="F45" s="16"/>
      <c r="G45" s="27"/>
      <c r="H45" s="28">
        <v>162</v>
      </c>
      <c r="I45" s="29" t="s">
        <v>98</v>
      </c>
      <c r="J45" s="30">
        <v>0</v>
      </c>
      <c r="K45" s="31">
        <v>0</v>
      </c>
    </row>
    <row r="46" spans="1:11" s="17" customFormat="1" ht="9.75">
      <c r="A46" s="27"/>
      <c r="B46" s="28">
        <v>39</v>
      </c>
      <c r="C46" s="29" t="s">
        <v>99</v>
      </c>
      <c r="D46" s="30">
        <v>0</v>
      </c>
      <c r="E46" s="31">
        <v>0</v>
      </c>
      <c r="F46" s="16"/>
      <c r="G46" s="27"/>
      <c r="H46" s="28">
        <v>163</v>
      </c>
      <c r="I46" s="29" t="s">
        <v>100</v>
      </c>
      <c r="J46" s="30">
        <v>0</v>
      </c>
      <c r="K46" s="31">
        <v>0</v>
      </c>
    </row>
    <row r="47" spans="1:11" s="17" customFormat="1" ht="9.75">
      <c r="A47" s="27"/>
      <c r="B47" s="28">
        <v>40</v>
      </c>
      <c r="C47" s="29" t="s">
        <v>101</v>
      </c>
      <c r="D47" s="30">
        <v>0</v>
      </c>
      <c r="E47" s="31">
        <v>0</v>
      </c>
      <c r="F47" s="16"/>
      <c r="G47" s="27"/>
      <c r="H47" s="28">
        <v>164</v>
      </c>
      <c r="I47" s="29" t="s">
        <v>102</v>
      </c>
      <c r="J47" s="30">
        <v>0</v>
      </c>
      <c r="K47" s="31">
        <v>0</v>
      </c>
    </row>
    <row r="48" spans="1:11" s="17" customFormat="1" ht="9.75">
      <c r="A48" s="32"/>
      <c r="B48" s="33">
        <v>41</v>
      </c>
      <c r="C48" s="34" t="s">
        <v>103</v>
      </c>
      <c r="D48" s="35">
        <f>SUM(D41:D47)</f>
        <v>0</v>
      </c>
      <c r="E48" s="37">
        <f>SUM(E41:E47)</f>
        <v>0</v>
      </c>
      <c r="F48" s="16"/>
      <c r="G48" s="27"/>
      <c r="H48" s="28">
        <v>165</v>
      </c>
      <c r="I48" s="29" t="s">
        <v>104</v>
      </c>
      <c r="J48" s="30">
        <v>0</v>
      </c>
      <c r="K48" s="31">
        <v>0</v>
      </c>
    </row>
    <row r="49" spans="1:11" s="17" customFormat="1" ht="9.75">
      <c r="A49" s="50" t="s">
        <v>105</v>
      </c>
      <c r="B49" s="45">
        <v>42</v>
      </c>
      <c r="C49" s="46" t="s">
        <v>106</v>
      </c>
      <c r="D49" s="47">
        <f>D58+D82+D96+D126+D131</f>
        <v>11472007.16</v>
      </c>
      <c r="E49" s="48">
        <f>E58+E82+E96+E126+E131</f>
        <v>14221479.64</v>
      </c>
      <c r="F49" s="16"/>
      <c r="G49" s="32"/>
      <c r="H49" s="33">
        <v>166</v>
      </c>
      <c r="I49" s="34" t="s">
        <v>107</v>
      </c>
      <c r="J49" s="35">
        <f>SUM(J44:J48)</f>
        <v>0</v>
      </c>
      <c r="K49" s="37">
        <f>SUM(K44:K48)</f>
        <v>0</v>
      </c>
    </row>
    <row r="50" spans="1:11" s="17" customFormat="1" ht="9.75">
      <c r="A50" s="27">
        <v>1</v>
      </c>
      <c r="B50" s="28">
        <v>43</v>
      </c>
      <c r="C50" s="29" t="s">
        <v>108</v>
      </c>
      <c r="D50" s="30">
        <v>8416.32</v>
      </c>
      <c r="E50" s="31">
        <v>11624.48</v>
      </c>
      <c r="F50" s="16"/>
      <c r="G50" s="27">
        <v>3</v>
      </c>
      <c r="H50" s="28">
        <v>167</v>
      </c>
      <c r="I50" s="29" t="s">
        <v>109</v>
      </c>
      <c r="J50" s="30">
        <v>53.46</v>
      </c>
      <c r="K50" s="31">
        <v>292.05</v>
      </c>
    </row>
    <row r="51" spans="1:11" s="17" customFormat="1" ht="9.75">
      <c r="A51" s="27"/>
      <c r="B51" s="28">
        <v>44</v>
      </c>
      <c r="C51" s="29" t="s">
        <v>110</v>
      </c>
      <c r="D51" s="30">
        <v>-6.02</v>
      </c>
      <c r="E51" s="31">
        <v>0</v>
      </c>
      <c r="F51" s="16"/>
      <c r="G51" s="27"/>
      <c r="H51" s="28">
        <v>168</v>
      </c>
      <c r="I51" s="29" t="s">
        <v>111</v>
      </c>
      <c r="J51" s="30">
        <v>0</v>
      </c>
      <c r="K51" s="31">
        <v>0</v>
      </c>
    </row>
    <row r="52" spans="1:11" s="17" customFormat="1" ht="9.75">
      <c r="A52" s="27"/>
      <c r="B52" s="28">
        <v>45</v>
      </c>
      <c r="C52" s="29" t="s">
        <v>112</v>
      </c>
      <c r="D52" s="30">
        <v>0</v>
      </c>
      <c r="E52" s="31">
        <v>0</v>
      </c>
      <c r="F52" s="16"/>
      <c r="G52" s="27"/>
      <c r="H52" s="28">
        <v>169</v>
      </c>
      <c r="I52" s="29" t="s">
        <v>113</v>
      </c>
      <c r="J52" s="30">
        <v>89.37</v>
      </c>
      <c r="K52" s="31">
        <v>0</v>
      </c>
    </row>
    <row r="53" spans="1:11" s="17" customFormat="1" ht="9.75">
      <c r="A53" s="27"/>
      <c r="B53" s="28">
        <v>46</v>
      </c>
      <c r="C53" s="29" t="s">
        <v>114</v>
      </c>
      <c r="D53" s="30">
        <v>0</v>
      </c>
      <c r="E53" s="31">
        <v>0</v>
      </c>
      <c r="F53" s="16"/>
      <c r="G53" s="27"/>
      <c r="H53" s="51">
        <v>170</v>
      </c>
      <c r="I53" s="52" t="s">
        <v>115</v>
      </c>
      <c r="J53" s="53">
        <v>297594.87</v>
      </c>
      <c r="K53" s="54">
        <v>397778.77</v>
      </c>
    </row>
    <row r="54" spans="1:11" s="17" customFormat="1" ht="9.75">
      <c r="A54" s="27"/>
      <c r="B54" s="28">
        <v>47</v>
      </c>
      <c r="C54" s="29" t="s">
        <v>116</v>
      </c>
      <c r="D54" s="30">
        <v>0</v>
      </c>
      <c r="E54" s="31">
        <v>0</v>
      </c>
      <c r="F54" s="16"/>
      <c r="G54" s="27"/>
      <c r="H54" s="51">
        <v>171</v>
      </c>
      <c r="I54" s="52" t="s">
        <v>117</v>
      </c>
      <c r="J54" s="53">
        <v>0</v>
      </c>
      <c r="K54" s="54">
        <v>0</v>
      </c>
    </row>
    <row r="55" spans="1:11" s="17" customFormat="1" ht="9.75">
      <c r="A55" s="27"/>
      <c r="B55" s="28">
        <v>48</v>
      </c>
      <c r="C55" s="29" t="s">
        <v>118</v>
      </c>
      <c r="D55" s="30">
        <v>0</v>
      </c>
      <c r="E55" s="31">
        <v>0</v>
      </c>
      <c r="F55" s="16"/>
      <c r="G55" s="32"/>
      <c r="H55" s="33">
        <v>172</v>
      </c>
      <c r="I55" s="34" t="s">
        <v>119</v>
      </c>
      <c r="J55" s="35">
        <f>SUM(J50:J54)</f>
        <v>297737.7</v>
      </c>
      <c r="K55" s="37">
        <f>SUM(K50:K54)</f>
        <v>398070.82</v>
      </c>
    </row>
    <row r="56" spans="1:11" s="17" customFormat="1" ht="9.75">
      <c r="A56" s="27"/>
      <c r="B56" s="28">
        <v>49</v>
      </c>
      <c r="C56" s="29" t="s">
        <v>120</v>
      </c>
      <c r="D56" s="30">
        <v>0</v>
      </c>
      <c r="E56" s="31">
        <v>0</v>
      </c>
      <c r="F56" s="16"/>
      <c r="G56" s="27"/>
      <c r="H56" s="55">
        <v>173</v>
      </c>
      <c r="I56" s="56" t="s">
        <v>121</v>
      </c>
      <c r="J56" s="57">
        <v>0</v>
      </c>
      <c r="K56" s="58">
        <v>0</v>
      </c>
    </row>
    <row r="57" spans="1:11" s="17" customFormat="1" ht="9.75">
      <c r="A57" s="27"/>
      <c r="B57" s="28">
        <v>50</v>
      </c>
      <c r="C57" s="29" t="s">
        <v>122</v>
      </c>
      <c r="D57" s="30">
        <v>0</v>
      </c>
      <c r="E57" s="31">
        <v>0</v>
      </c>
      <c r="F57" s="16"/>
      <c r="G57" s="27"/>
      <c r="H57" s="28">
        <v>174</v>
      </c>
      <c r="I57" s="29" t="s">
        <v>123</v>
      </c>
      <c r="J57" s="30">
        <v>0</v>
      </c>
      <c r="K57" s="31">
        <v>0</v>
      </c>
    </row>
    <row r="58" spans="1:11" s="17" customFormat="1" ht="9.75">
      <c r="A58" s="32"/>
      <c r="B58" s="33">
        <v>51</v>
      </c>
      <c r="C58" s="34" t="s">
        <v>124</v>
      </c>
      <c r="D58" s="35">
        <f>SUM(D50:D57)</f>
        <v>8410.3</v>
      </c>
      <c r="E58" s="37">
        <f>SUM(E50:E57)</f>
        <v>11624.48</v>
      </c>
      <c r="F58" s="16"/>
      <c r="G58" s="32"/>
      <c r="H58" s="33">
        <v>175</v>
      </c>
      <c r="I58" s="34" t="s">
        <v>125</v>
      </c>
      <c r="J58" s="35">
        <f>SUM(J56:J57)</f>
        <v>0</v>
      </c>
      <c r="K58" s="35">
        <f>SUM(K56:K57)</f>
        <v>0</v>
      </c>
    </row>
    <row r="59" spans="1:11" s="17" customFormat="1" ht="9.75">
      <c r="A59" s="27">
        <v>2</v>
      </c>
      <c r="B59" s="28">
        <v>52</v>
      </c>
      <c r="C59" s="29" t="s">
        <v>126</v>
      </c>
      <c r="D59" s="30">
        <v>0</v>
      </c>
      <c r="E59" s="31">
        <v>166.23</v>
      </c>
      <c r="F59" s="16"/>
      <c r="G59" s="27"/>
      <c r="H59" s="28">
        <v>176</v>
      </c>
      <c r="I59" s="29" t="s">
        <v>127</v>
      </c>
      <c r="J59" s="30">
        <v>9641.64</v>
      </c>
      <c r="K59" s="31">
        <v>10082.22</v>
      </c>
    </row>
    <row r="60" spans="1:11" s="17" customFormat="1" ht="9.75">
      <c r="A60" s="27"/>
      <c r="B60" s="28">
        <v>53</v>
      </c>
      <c r="C60" s="29" t="s">
        <v>128</v>
      </c>
      <c r="D60" s="30">
        <v>0</v>
      </c>
      <c r="E60" s="31">
        <v>0</v>
      </c>
      <c r="F60" s="16"/>
      <c r="G60" s="27"/>
      <c r="H60" s="28">
        <v>177</v>
      </c>
      <c r="I60" s="29" t="s">
        <v>129</v>
      </c>
      <c r="J60" s="30">
        <v>0</v>
      </c>
      <c r="K60" s="31">
        <v>0</v>
      </c>
    </row>
    <row r="61" spans="1:11" s="17" customFormat="1" ht="9.75">
      <c r="A61" s="27"/>
      <c r="B61" s="28">
        <v>54</v>
      </c>
      <c r="C61" s="29" t="s">
        <v>130</v>
      </c>
      <c r="D61" s="30">
        <v>0</v>
      </c>
      <c r="E61" s="31">
        <v>0</v>
      </c>
      <c r="F61" s="16"/>
      <c r="G61" s="32"/>
      <c r="H61" s="33">
        <v>178</v>
      </c>
      <c r="I61" s="34" t="s">
        <v>131</v>
      </c>
      <c r="J61" s="35">
        <f>SUM(J59:J60)</f>
        <v>9641.64</v>
      </c>
      <c r="K61" s="37">
        <f>SUM(K59:K60)</f>
        <v>10082.22</v>
      </c>
    </row>
    <row r="62" spans="1:11" s="17" customFormat="1" ht="9.75">
      <c r="A62" s="27"/>
      <c r="B62" s="28">
        <v>55</v>
      </c>
      <c r="C62" s="29" t="s">
        <v>132</v>
      </c>
      <c r="D62" s="30">
        <v>643937.18</v>
      </c>
      <c r="E62" s="31">
        <v>248714.33</v>
      </c>
      <c r="F62" s="16"/>
      <c r="G62" s="27"/>
      <c r="H62" s="28">
        <v>179</v>
      </c>
      <c r="I62" s="29" t="s">
        <v>133</v>
      </c>
      <c r="J62" s="30">
        <v>17283.66</v>
      </c>
      <c r="K62" s="31">
        <v>17859.91</v>
      </c>
    </row>
    <row r="63" spans="1:11" s="17" customFormat="1" ht="9.75">
      <c r="A63" s="27"/>
      <c r="B63" s="28">
        <v>56</v>
      </c>
      <c r="C63" s="29" t="s">
        <v>134</v>
      </c>
      <c r="D63" s="30">
        <v>42287.54</v>
      </c>
      <c r="E63" s="31">
        <v>71818.07</v>
      </c>
      <c r="F63" s="16"/>
      <c r="G63" s="27"/>
      <c r="H63" s="28">
        <v>180</v>
      </c>
      <c r="I63" s="29" t="s">
        <v>135</v>
      </c>
      <c r="J63" s="30">
        <v>0</v>
      </c>
      <c r="K63" s="31">
        <v>0</v>
      </c>
    </row>
    <row r="64" spans="1:11" s="17" customFormat="1" ht="9.75">
      <c r="A64" s="27"/>
      <c r="B64" s="28">
        <v>57</v>
      </c>
      <c r="C64" s="29" t="s">
        <v>136</v>
      </c>
      <c r="D64" s="30">
        <v>33982.14</v>
      </c>
      <c r="E64" s="31">
        <v>18685.28</v>
      </c>
      <c r="F64" s="16"/>
      <c r="G64" s="27"/>
      <c r="H64" s="28">
        <v>181</v>
      </c>
      <c r="I64" s="29" t="s">
        <v>137</v>
      </c>
      <c r="J64" s="30">
        <v>5335.86</v>
      </c>
      <c r="K64" s="31">
        <v>8126.9</v>
      </c>
    </row>
    <row r="65" spans="1:11" s="17" customFormat="1" ht="9.75">
      <c r="A65" s="32"/>
      <c r="B65" s="33">
        <v>58</v>
      </c>
      <c r="C65" s="34" t="s">
        <v>138</v>
      </c>
      <c r="D65" s="35">
        <f>SUM(D59:D64)</f>
        <v>720206.8600000001</v>
      </c>
      <c r="E65" s="35">
        <f>SUM(E59:E64)</f>
        <v>339383.91000000003</v>
      </c>
      <c r="F65" s="16"/>
      <c r="G65" s="27"/>
      <c r="H65" s="28">
        <v>182</v>
      </c>
      <c r="I65" s="29" t="s">
        <v>139</v>
      </c>
      <c r="J65" s="30">
        <v>0</v>
      </c>
      <c r="K65" s="31">
        <v>0</v>
      </c>
    </row>
    <row r="66" spans="1:11" s="17" customFormat="1" ht="9.75">
      <c r="A66" s="27"/>
      <c r="B66" s="28">
        <v>59</v>
      </c>
      <c r="C66" s="29" t="s">
        <v>140</v>
      </c>
      <c r="D66" s="30">
        <v>0</v>
      </c>
      <c r="E66" s="31">
        <v>0</v>
      </c>
      <c r="F66" s="16"/>
      <c r="G66" s="27"/>
      <c r="H66" s="28">
        <v>183</v>
      </c>
      <c r="I66" s="29" t="s">
        <v>141</v>
      </c>
      <c r="J66" s="30">
        <v>0</v>
      </c>
      <c r="K66" s="31">
        <v>0</v>
      </c>
    </row>
    <row r="67" spans="1:11" s="17" customFormat="1" ht="11.25" customHeight="1">
      <c r="A67" s="27"/>
      <c r="B67" s="28">
        <v>60</v>
      </c>
      <c r="C67" s="29" t="s">
        <v>142</v>
      </c>
      <c r="D67" s="30">
        <v>0</v>
      </c>
      <c r="E67" s="31">
        <v>0</v>
      </c>
      <c r="F67" s="16"/>
      <c r="G67" s="32"/>
      <c r="H67" s="33">
        <v>184</v>
      </c>
      <c r="I67" s="34" t="s">
        <v>143</v>
      </c>
      <c r="J67" s="35">
        <f>SUM(J63:J66)</f>
        <v>5335.86</v>
      </c>
      <c r="K67" s="37">
        <f>SUM(K63:K66)</f>
        <v>8126.9</v>
      </c>
    </row>
    <row r="68" spans="1:11" s="17" customFormat="1" ht="11.25" customHeight="1">
      <c r="A68" s="27"/>
      <c r="B68" s="28">
        <v>61</v>
      </c>
      <c r="C68" s="29" t="s">
        <v>135</v>
      </c>
      <c r="D68" s="30">
        <v>0</v>
      </c>
      <c r="E68" s="31">
        <v>0</v>
      </c>
      <c r="F68" s="16"/>
      <c r="G68" s="27"/>
      <c r="H68" s="28">
        <v>185</v>
      </c>
      <c r="I68" s="29" t="s">
        <v>144</v>
      </c>
      <c r="J68" s="30">
        <v>0</v>
      </c>
      <c r="K68" s="31">
        <v>0</v>
      </c>
    </row>
    <row r="69" spans="1:11" s="17" customFormat="1" ht="11.25" customHeight="1">
      <c r="A69" s="59"/>
      <c r="B69" s="36">
        <v>62</v>
      </c>
      <c r="C69" s="39" t="s">
        <v>137</v>
      </c>
      <c r="D69" s="40">
        <v>0</v>
      </c>
      <c r="E69" s="41">
        <v>0</v>
      </c>
      <c r="F69" s="16"/>
      <c r="G69" s="27"/>
      <c r="H69" s="28">
        <v>186</v>
      </c>
      <c r="I69" s="29" t="s">
        <v>145</v>
      </c>
      <c r="J69" s="30">
        <v>0</v>
      </c>
      <c r="K69" s="31">
        <v>0</v>
      </c>
    </row>
    <row r="70" spans="1:11" s="17" customFormat="1" ht="11.25" customHeight="1">
      <c r="A70" s="27"/>
      <c r="B70" s="28">
        <v>63</v>
      </c>
      <c r="C70" s="29" t="s">
        <v>139</v>
      </c>
      <c r="D70" s="30">
        <v>23514.32</v>
      </c>
      <c r="E70" s="31">
        <v>54168.46</v>
      </c>
      <c r="F70" s="16"/>
      <c r="G70" s="32"/>
      <c r="H70" s="33">
        <v>187</v>
      </c>
      <c r="I70" s="34" t="s">
        <v>146</v>
      </c>
      <c r="J70" s="35">
        <f>SUM(J68:J69)</f>
        <v>0</v>
      </c>
      <c r="K70" s="37">
        <f>SUM(K68:K69)</f>
        <v>0</v>
      </c>
    </row>
    <row r="71" spans="1:11" s="17" customFormat="1" ht="11.25" customHeight="1">
      <c r="A71" s="27"/>
      <c r="B71" s="51">
        <v>64</v>
      </c>
      <c r="C71" s="52" t="s">
        <v>141</v>
      </c>
      <c r="D71" s="53">
        <v>0</v>
      </c>
      <c r="E71" s="54">
        <v>0</v>
      </c>
      <c r="F71" s="16"/>
      <c r="G71" s="27"/>
      <c r="H71" s="51">
        <v>188</v>
      </c>
      <c r="I71" s="52" t="s">
        <v>147</v>
      </c>
      <c r="J71" s="53">
        <v>319177.76</v>
      </c>
      <c r="K71" s="54">
        <v>723061.11</v>
      </c>
    </row>
    <row r="72" spans="1:11" s="17" customFormat="1" ht="11.25" customHeight="1">
      <c r="A72" s="27"/>
      <c r="B72" s="51">
        <v>65</v>
      </c>
      <c r="C72" s="52" t="s">
        <v>148</v>
      </c>
      <c r="D72" s="53">
        <v>0</v>
      </c>
      <c r="E72" s="54">
        <v>0</v>
      </c>
      <c r="F72" s="16"/>
      <c r="G72" s="50"/>
      <c r="H72" s="45">
        <v>189</v>
      </c>
      <c r="I72" s="46" t="s">
        <v>149</v>
      </c>
      <c r="J72" s="48">
        <f>J55+J58+J61+J62+J67+J70+J71</f>
        <v>649176.62</v>
      </c>
      <c r="K72" s="48">
        <f>K55+K58+K61+K62+K67+K70+K71</f>
        <v>1157200.96</v>
      </c>
    </row>
    <row r="73" spans="1:11" s="17" customFormat="1" ht="11.25" customHeight="1">
      <c r="A73" s="32"/>
      <c r="B73" s="33">
        <v>66</v>
      </c>
      <c r="C73" s="34" t="s">
        <v>150</v>
      </c>
      <c r="D73" s="35">
        <f>SUM(D68:D71)</f>
        <v>23514.32</v>
      </c>
      <c r="E73" s="37">
        <f>SUM(E68:E71)</f>
        <v>54168.46</v>
      </c>
      <c r="F73" s="16"/>
      <c r="G73" s="27">
        <v>4</v>
      </c>
      <c r="H73" s="28">
        <v>190</v>
      </c>
      <c r="I73" s="29" t="s">
        <v>151</v>
      </c>
      <c r="J73" s="30">
        <v>0</v>
      </c>
      <c r="K73" s="31">
        <v>0</v>
      </c>
    </row>
    <row r="74" spans="1:11" s="17" customFormat="1" ht="11.25" customHeight="1">
      <c r="A74" s="27"/>
      <c r="B74" s="55">
        <v>67</v>
      </c>
      <c r="C74" s="56" t="s">
        <v>152</v>
      </c>
      <c r="D74" s="57">
        <v>0</v>
      </c>
      <c r="E74" s="58">
        <v>0</v>
      </c>
      <c r="F74" s="16"/>
      <c r="G74" s="27"/>
      <c r="H74" s="28">
        <v>191</v>
      </c>
      <c r="I74" s="29" t="s">
        <v>153</v>
      </c>
      <c r="J74" s="30">
        <v>0</v>
      </c>
      <c r="K74" s="31">
        <v>0</v>
      </c>
    </row>
    <row r="75" spans="1:11" s="17" customFormat="1" ht="11.25" customHeight="1">
      <c r="A75" s="27"/>
      <c r="B75" s="51">
        <v>68</v>
      </c>
      <c r="C75" s="52" t="s">
        <v>154</v>
      </c>
      <c r="D75" s="53">
        <v>0</v>
      </c>
      <c r="E75" s="54">
        <v>0</v>
      </c>
      <c r="F75" s="16"/>
      <c r="G75" s="27"/>
      <c r="H75" s="28">
        <v>192</v>
      </c>
      <c r="I75" s="29" t="s">
        <v>155</v>
      </c>
      <c r="J75" s="30">
        <v>0</v>
      </c>
      <c r="K75" s="31">
        <v>0</v>
      </c>
    </row>
    <row r="76" spans="1:11" s="17" customFormat="1" ht="11.25" customHeight="1">
      <c r="A76" s="32"/>
      <c r="B76" s="33">
        <v>69</v>
      </c>
      <c r="C76" s="34" t="s">
        <v>156</v>
      </c>
      <c r="D76" s="35">
        <f>SUM(D74:D75)</f>
        <v>0</v>
      </c>
      <c r="E76" s="37">
        <f>SUM(E74:E75)</f>
        <v>0</v>
      </c>
      <c r="F76" s="16"/>
      <c r="G76" s="27"/>
      <c r="H76" s="28">
        <v>193</v>
      </c>
      <c r="I76" s="29" t="s">
        <v>157</v>
      </c>
      <c r="J76" s="30">
        <v>0</v>
      </c>
      <c r="K76" s="31">
        <v>0</v>
      </c>
    </row>
    <row r="77" spans="1:11" s="17" customFormat="1" ht="11.25" customHeight="1">
      <c r="A77" s="27"/>
      <c r="B77" s="55">
        <v>70</v>
      </c>
      <c r="C77" s="56" t="s">
        <v>158</v>
      </c>
      <c r="D77" s="57">
        <v>955.16</v>
      </c>
      <c r="E77" s="58">
        <v>697.85</v>
      </c>
      <c r="F77" s="16"/>
      <c r="G77" s="27"/>
      <c r="H77" s="51">
        <v>194</v>
      </c>
      <c r="I77" s="52" t="s">
        <v>159</v>
      </c>
      <c r="J77" s="53">
        <v>0</v>
      </c>
      <c r="K77" s="54">
        <v>0</v>
      </c>
    </row>
    <row r="78" spans="1:11" s="17" customFormat="1" ht="11.25" customHeight="1">
      <c r="A78" s="27"/>
      <c r="B78" s="28">
        <v>71</v>
      </c>
      <c r="C78" s="29" t="s">
        <v>160</v>
      </c>
      <c r="D78" s="30">
        <v>0</v>
      </c>
      <c r="E78" s="31">
        <v>0</v>
      </c>
      <c r="F78" s="16"/>
      <c r="G78" s="32"/>
      <c r="H78" s="33">
        <v>195</v>
      </c>
      <c r="I78" s="34" t="s">
        <v>161</v>
      </c>
      <c r="J78" s="35">
        <f>J76+J77</f>
        <v>0</v>
      </c>
      <c r="K78" s="37">
        <f>K76+K77</f>
        <v>0</v>
      </c>
    </row>
    <row r="79" spans="1:11" s="17" customFormat="1" ht="9.75">
      <c r="A79" s="27"/>
      <c r="B79" s="28">
        <v>72</v>
      </c>
      <c r="C79" s="29" t="s">
        <v>162</v>
      </c>
      <c r="D79" s="30">
        <v>386774.76</v>
      </c>
      <c r="E79" s="31">
        <v>1460468.26</v>
      </c>
      <c r="F79" s="16"/>
      <c r="G79" s="50"/>
      <c r="H79" s="45">
        <v>196</v>
      </c>
      <c r="I79" s="46" t="s">
        <v>163</v>
      </c>
      <c r="J79" s="47">
        <f>J73+J74+J75+J78</f>
        <v>0</v>
      </c>
      <c r="K79" s="48">
        <f>K73+K74+K75+K78</f>
        <v>0</v>
      </c>
    </row>
    <row r="80" spans="1:11" s="17" customFormat="1" ht="9.75">
      <c r="A80" s="27"/>
      <c r="B80" s="51">
        <v>73</v>
      </c>
      <c r="C80" s="52" t="s">
        <v>164</v>
      </c>
      <c r="D80" s="53">
        <v>0</v>
      </c>
      <c r="E80" s="54">
        <v>0</v>
      </c>
      <c r="F80" s="16"/>
      <c r="G80" s="27">
        <v>5</v>
      </c>
      <c r="H80" s="55">
        <v>197</v>
      </c>
      <c r="I80" s="56" t="s">
        <v>165</v>
      </c>
      <c r="J80" s="57">
        <v>0</v>
      </c>
      <c r="K80" s="58">
        <v>0</v>
      </c>
    </row>
    <row r="81" spans="1:11" s="17" customFormat="1" ht="9.75">
      <c r="A81" s="32"/>
      <c r="B81" s="33">
        <v>74</v>
      </c>
      <c r="C81" s="34" t="s">
        <v>166</v>
      </c>
      <c r="D81" s="35">
        <f>SUM(D77:D80)</f>
        <v>387729.92</v>
      </c>
      <c r="E81" s="37">
        <f>SUM(E77:E80)</f>
        <v>1461166.11</v>
      </c>
      <c r="F81" s="16"/>
      <c r="G81" s="27"/>
      <c r="H81" s="28">
        <v>198</v>
      </c>
      <c r="I81" s="29" t="s">
        <v>167</v>
      </c>
      <c r="J81" s="30">
        <v>0</v>
      </c>
      <c r="K81" s="31">
        <v>0</v>
      </c>
    </row>
    <row r="82" spans="1:11" s="17" customFormat="1" ht="9.75">
      <c r="A82" s="50"/>
      <c r="B82" s="45">
        <v>75</v>
      </c>
      <c r="C82" s="46" t="s">
        <v>168</v>
      </c>
      <c r="D82" s="47">
        <f>D65+D66+D67+D72+D73+D76+D81</f>
        <v>1131451.1</v>
      </c>
      <c r="E82" s="48">
        <f>E65+E66+E67+E72+E73+E76+E81</f>
        <v>1854718.4800000002</v>
      </c>
      <c r="F82" s="16"/>
      <c r="G82" s="27"/>
      <c r="H82" s="28">
        <v>199</v>
      </c>
      <c r="I82" s="29" t="s">
        <v>169</v>
      </c>
      <c r="J82" s="30">
        <v>0</v>
      </c>
      <c r="K82" s="31">
        <v>0</v>
      </c>
    </row>
    <row r="83" spans="1:11" s="17" customFormat="1" ht="9.75">
      <c r="A83" s="27">
        <v>3</v>
      </c>
      <c r="B83" s="55">
        <v>76</v>
      </c>
      <c r="C83" s="56" t="s">
        <v>170</v>
      </c>
      <c r="D83" s="57">
        <v>0</v>
      </c>
      <c r="E83" s="58">
        <v>0</v>
      </c>
      <c r="F83" s="16"/>
      <c r="G83" s="27"/>
      <c r="H83" s="28">
        <v>200</v>
      </c>
      <c r="I83" s="29" t="s">
        <v>171</v>
      </c>
      <c r="J83" s="30">
        <v>0</v>
      </c>
      <c r="K83" s="31">
        <v>0</v>
      </c>
    </row>
    <row r="84" spans="1:11" s="17" customFormat="1" ht="9.75">
      <c r="A84" s="27"/>
      <c r="B84" s="28">
        <v>77</v>
      </c>
      <c r="C84" s="29" t="s">
        <v>172</v>
      </c>
      <c r="D84" s="30">
        <v>0</v>
      </c>
      <c r="E84" s="31">
        <v>0</v>
      </c>
      <c r="F84" s="16"/>
      <c r="G84" s="32"/>
      <c r="H84" s="33">
        <v>201</v>
      </c>
      <c r="I84" s="34" t="s">
        <v>173</v>
      </c>
      <c r="J84" s="35">
        <f>SUM(J80:J83)</f>
        <v>0</v>
      </c>
      <c r="K84" s="37">
        <f>SUM(K80:K83)</f>
        <v>0</v>
      </c>
    </row>
    <row r="85" spans="1:11" s="17" customFormat="1" ht="10.5" thickBot="1">
      <c r="A85" s="27"/>
      <c r="B85" s="51">
        <v>78</v>
      </c>
      <c r="C85" s="52" t="s">
        <v>174</v>
      </c>
      <c r="D85" s="53">
        <v>7.46</v>
      </c>
      <c r="E85" s="54">
        <v>7.38</v>
      </c>
      <c r="F85" s="16"/>
      <c r="G85" s="60"/>
      <c r="H85" s="61">
        <v>202</v>
      </c>
      <c r="I85" s="62" t="s">
        <v>175</v>
      </c>
      <c r="J85" s="63">
        <f>SUM(J8,J42)</f>
        <v>20736802.959999997</v>
      </c>
      <c r="K85" s="63">
        <f>SUM(K8,K42)</f>
        <v>23315546.16</v>
      </c>
    </row>
    <row r="86" spans="1:11" s="17" customFormat="1" ht="9.75">
      <c r="A86" s="32"/>
      <c r="B86" s="33">
        <v>79</v>
      </c>
      <c r="C86" s="34" t="s">
        <v>176</v>
      </c>
      <c r="D86" s="35">
        <f>SUM(D83:D85)</f>
        <v>7.46</v>
      </c>
      <c r="E86" s="37">
        <f>SUM(E83:E85)</f>
        <v>7.38</v>
      </c>
      <c r="F86" s="16"/>
      <c r="G86" s="16"/>
      <c r="H86" s="43"/>
      <c r="I86" s="43"/>
      <c r="J86" s="43"/>
      <c r="K86" s="64"/>
    </row>
    <row r="87" spans="1:11" s="17" customFormat="1" ht="9.75">
      <c r="A87" s="27"/>
      <c r="B87" s="55">
        <v>80</v>
      </c>
      <c r="C87" s="56" t="s">
        <v>177</v>
      </c>
      <c r="D87" s="57">
        <v>27.07</v>
      </c>
      <c r="E87" s="58">
        <v>286.89</v>
      </c>
      <c r="F87" s="16"/>
      <c r="G87" s="16"/>
      <c r="H87" s="43"/>
      <c r="I87" s="43"/>
      <c r="J87" s="43"/>
      <c r="K87" s="64"/>
    </row>
    <row r="88" spans="1:11" s="17" customFormat="1" ht="9.75">
      <c r="A88" s="27"/>
      <c r="B88" s="28">
        <v>81</v>
      </c>
      <c r="C88" s="29" t="s">
        <v>178</v>
      </c>
      <c r="D88" s="30">
        <v>4437.22</v>
      </c>
      <c r="E88" s="31">
        <v>3770.65</v>
      </c>
      <c r="F88" s="16"/>
      <c r="G88" s="16"/>
      <c r="H88" s="43"/>
      <c r="I88" s="43"/>
      <c r="J88" s="43"/>
      <c r="K88" s="64"/>
    </row>
    <row r="89" spans="1:11" s="17" customFormat="1" ht="9.75">
      <c r="A89" s="27"/>
      <c r="B89" s="51">
        <v>82</v>
      </c>
      <c r="C89" s="52" t="s">
        <v>179</v>
      </c>
      <c r="D89" s="53">
        <v>9992625.29</v>
      </c>
      <c r="E89" s="54">
        <v>11852059.04</v>
      </c>
      <c r="F89" s="16"/>
      <c r="G89" s="16"/>
      <c r="H89" s="43"/>
      <c r="I89" s="43"/>
      <c r="J89" s="43"/>
      <c r="K89" s="64"/>
    </row>
    <row r="90" spans="1:11" s="17" customFormat="1" ht="9.75">
      <c r="A90" s="32"/>
      <c r="B90" s="33">
        <v>83</v>
      </c>
      <c r="C90" s="34" t="s">
        <v>180</v>
      </c>
      <c r="D90" s="35">
        <f>SUM(D87:D89)</f>
        <v>9997089.579999998</v>
      </c>
      <c r="E90" s="37">
        <f>SUM(E87:E89)</f>
        <v>11856116.579999998</v>
      </c>
      <c r="F90" s="16"/>
      <c r="G90" s="16"/>
      <c r="H90" s="43"/>
      <c r="I90" s="43"/>
      <c r="J90" s="43"/>
      <c r="K90" s="64"/>
    </row>
    <row r="91" spans="1:11" s="17" customFormat="1" ht="9.75">
      <c r="A91" s="27"/>
      <c r="B91" s="55">
        <v>84</v>
      </c>
      <c r="C91" s="56" t="s">
        <v>181</v>
      </c>
      <c r="D91" s="57">
        <v>0</v>
      </c>
      <c r="E91" s="58">
        <v>0</v>
      </c>
      <c r="F91" s="16"/>
      <c r="G91" s="16"/>
      <c r="H91" s="43"/>
      <c r="I91" s="43"/>
      <c r="J91" s="43"/>
      <c r="K91" s="64"/>
    </row>
    <row r="92" spans="1:11" s="17" customFormat="1" ht="9.75">
      <c r="A92" s="27"/>
      <c r="B92" s="28">
        <v>85</v>
      </c>
      <c r="C92" s="29" t="s">
        <v>182</v>
      </c>
      <c r="D92" s="30">
        <v>0</v>
      </c>
      <c r="E92" s="31">
        <v>0</v>
      </c>
      <c r="F92" s="16"/>
      <c r="G92" s="16"/>
      <c r="H92" s="43"/>
      <c r="I92" s="43"/>
      <c r="J92" s="43"/>
      <c r="K92" s="64"/>
    </row>
    <row r="93" spans="1:11" s="17" customFormat="1" ht="9.75">
      <c r="A93" s="27"/>
      <c r="B93" s="51">
        <v>86</v>
      </c>
      <c r="C93" s="52" t="s">
        <v>183</v>
      </c>
      <c r="D93" s="53">
        <v>0</v>
      </c>
      <c r="E93" s="54">
        <v>0</v>
      </c>
      <c r="F93" s="16"/>
      <c r="G93" s="16"/>
      <c r="H93" s="43"/>
      <c r="I93" s="43"/>
      <c r="J93" s="43"/>
      <c r="K93" s="64"/>
    </row>
    <row r="94" spans="1:11" s="17" customFormat="1" ht="9.75">
      <c r="A94" s="27"/>
      <c r="B94" s="51">
        <v>87</v>
      </c>
      <c r="C94" s="52" t="s">
        <v>184</v>
      </c>
      <c r="D94" s="53">
        <v>0</v>
      </c>
      <c r="E94" s="54">
        <v>0</v>
      </c>
      <c r="F94" s="16"/>
      <c r="G94" s="16"/>
      <c r="H94" s="43"/>
      <c r="I94" s="43"/>
      <c r="J94" s="43"/>
      <c r="K94" s="64"/>
    </row>
    <row r="95" spans="1:11" s="17" customFormat="1" ht="9.75">
      <c r="A95" s="32"/>
      <c r="B95" s="33">
        <v>88</v>
      </c>
      <c r="C95" s="34" t="s">
        <v>185</v>
      </c>
      <c r="D95" s="35">
        <f>SUM(D91:D94)</f>
        <v>0</v>
      </c>
      <c r="E95" s="37">
        <f>SUM(E91:E94)</f>
        <v>0</v>
      </c>
      <c r="F95" s="16"/>
      <c r="G95" s="16"/>
      <c r="H95" s="43"/>
      <c r="I95" s="43"/>
      <c r="J95" s="43"/>
      <c r="K95" s="64"/>
    </row>
    <row r="96" spans="1:11" s="17" customFormat="1" ht="9.75">
      <c r="A96" s="44"/>
      <c r="B96" s="19">
        <v>89</v>
      </c>
      <c r="C96" s="20" t="s">
        <v>186</v>
      </c>
      <c r="D96" s="21">
        <f>D86+D90+D95</f>
        <v>9997097.04</v>
      </c>
      <c r="E96" s="22">
        <f>E86+E90+E95</f>
        <v>11856123.959999999</v>
      </c>
      <c r="F96" s="16"/>
      <c r="G96" s="16"/>
      <c r="H96" s="43"/>
      <c r="I96" s="43"/>
      <c r="J96" s="43"/>
      <c r="K96" s="64"/>
    </row>
    <row r="97" spans="1:11" s="17" customFormat="1" ht="9.75">
      <c r="A97" s="27">
        <v>4</v>
      </c>
      <c r="B97" s="28">
        <v>90</v>
      </c>
      <c r="C97" s="29" t="s">
        <v>187</v>
      </c>
      <c r="D97" s="30">
        <v>0</v>
      </c>
      <c r="E97" s="31">
        <v>0</v>
      </c>
      <c r="F97" s="16"/>
      <c r="G97" s="16"/>
      <c r="H97" s="43"/>
      <c r="I97" s="43"/>
      <c r="J97" s="43"/>
      <c r="K97" s="64"/>
    </row>
    <row r="98" spans="1:11" s="17" customFormat="1" ht="9.75">
      <c r="A98" s="27"/>
      <c r="B98" s="28">
        <v>91</v>
      </c>
      <c r="C98" s="29" t="s">
        <v>188</v>
      </c>
      <c r="D98" s="30"/>
      <c r="E98" s="31">
        <v>0</v>
      </c>
      <c r="F98" s="16"/>
      <c r="G98" s="16"/>
      <c r="H98" s="43"/>
      <c r="I98" s="43"/>
      <c r="J98" s="43"/>
      <c r="K98" s="64"/>
    </row>
    <row r="99" spans="1:11" s="17" customFormat="1" ht="9.75">
      <c r="A99" s="27"/>
      <c r="B99" s="28">
        <v>92</v>
      </c>
      <c r="C99" s="29" t="s">
        <v>189</v>
      </c>
      <c r="D99" s="30"/>
      <c r="E99" s="31">
        <v>0</v>
      </c>
      <c r="F99" s="16"/>
      <c r="G99" s="16"/>
      <c r="H99" s="43"/>
      <c r="I99" s="43"/>
      <c r="J99" s="43"/>
      <c r="K99" s="64"/>
    </row>
    <row r="100" spans="1:11" s="17" customFormat="1" ht="9.75">
      <c r="A100" s="27"/>
      <c r="B100" s="28">
        <v>93</v>
      </c>
      <c r="C100" s="29" t="s">
        <v>190</v>
      </c>
      <c r="D100" s="30">
        <v>0</v>
      </c>
      <c r="E100" s="31">
        <v>0</v>
      </c>
      <c r="F100" s="16"/>
      <c r="G100" s="16"/>
      <c r="H100" s="43"/>
      <c r="I100" s="43"/>
      <c r="J100" s="43"/>
      <c r="K100" s="64"/>
    </row>
    <row r="101" spans="1:11" s="17" customFormat="1" ht="9.75">
      <c r="A101" s="27"/>
      <c r="B101" s="28">
        <v>94</v>
      </c>
      <c r="C101" s="29" t="s">
        <v>191</v>
      </c>
      <c r="D101" s="30">
        <v>0</v>
      </c>
      <c r="E101" s="31">
        <v>0</v>
      </c>
      <c r="F101" s="16"/>
      <c r="G101" s="16"/>
      <c r="H101" s="43"/>
      <c r="I101" s="43"/>
      <c r="J101" s="43"/>
      <c r="K101" s="64"/>
    </row>
    <row r="102" spans="1:11" s="17" customFormat="1" ht="9.75">
      <c r="A102" s="27"/>
      <c r="B102" s="51">
        <v>95</v>
      </c>
      <c r="C102" s="52" t="s">
        <v>192</v>
      </c>
      <c r="D102" s="53">
        <v>335048.72</v>
      </c>
      <c r="E102" s="54">
        <v>499012.72</v>
      </c>
      <c r="F102" s="16"/>
      <c r="G102" s="16"/>
      <c r="H102" s="43"/>
      <c r="I102" s="43"/>
      <c r="J102" s="43"/>
      <c r="K102" s="64"/>
    </row>
    <row r="103" spans="1:11" s="17" customFormat="1" ht="9.75">
      <c r="A103" s="32"/>
      <c r="B103" s="33">
        <v>96</v>
      </c>
      <c r="C103" s="34" t="s">
        <v>193</v>
      </c>
      <c r="D103" s="35">
        <f>SUM(D97:D102)</f>
        <v>335048.72</v>
      </c>
      <c r="E103" s="37">
        <f>SUM(E97:E102)</f>
        <v>499012.72</v>
      </c>
      <c r="F103" s="16"/>
      <c r="G103" s="16"/>
      <c r="H103" s="43"/>
      <c r="I103" s="43"/>
      <c r="J103" s="43"/>
      <c r="K103" s="64"/>
    </row>
    <row r="104" spans="1:11" s="17" customFormat="1" ht="9.75">
      <c r="A104" s="27"/>
      <c r="B104" s="55">
        <v>97</v>
      </c>
      <c r="C104" s="56" t="s">
        <v>194</v>
      </c>
      <c r="D104" s="57"/>
      <c r="E104" s="58">
        <v>0</v>
      </c>
      <c r="F104" s="16"/>
      <c r="G104" s="16"/>
      <c r="H104" s="43"/>
      <c r="I104" s="43"/>
      <c r="J104" s="43"/>
      <c r="K104" s="64"/>
    </row>
    <row r="105" spans="1:11" s="17" customFormat="1" ht="9.75">
      <c r="A105" s="27"/>
      <c r="B105" s="28">
        <v>98</v>
      </c>
      <c r="C105" s="29" t="s">
        <v>195</v>
      </c>
      <c r="D105" s="30"/>
      <c r="E105" s="31">
        <v>0</v>
      </c>
      <c r="F105" s="16"/>
      <c r="G105" s="16"/>
      <c r="H105" s="43"/>
      <c r="I105" s="43"/>
      <c r="J105" s="43"/>
      <c r="K105" s="64"/>
    </row>
    <row r="106" spans="1:11" s="17" customFormat="1" ht="9.75">
      <c r="A106" s="27"/>
      <c r="B106" s="28">
        <v>99</v>
      </c>
      <c r="C106" s="29" t="s">
        <v>196</v>
      </c>
      <c r="D106" s="30"/>
      <c r="E106" s="31">
        <v>0</v>
      </c>
      <c r="F106" s="16"/>
      <c r="G106" s="16"/>
      <c r="H106" s="43"/>
      <c r="I106" s="43"/>
      <c r="J106" s="43"/>
      <c r="K106" s="64"/>
    </row>
    <row r="107" spans="1:11" s="17" customFormat="1" ht="9.75">
      <c r="A107" s="27"/>
      <c r="B107" s="28">
        <v>100</v>
      </c>
      <c r="C107" s="29" t="s">
        <v>197</v>
      </c>
      <c r="D107" s="30"/>
      <c r="E107" s="31">
        <v>0</v>
      </c>
      <c r="F107" s="16"/>
      <c r="G107" s="16"/>
      <c r="H107" s="43"/>
      <c r="I107" s="43"/>
      <c r="J107" s="43"/>
      <c r="K107" s="64"/>
    </row>
    <row r="108" spans="1:11" s="17" customFormat="1" ht="9.75">
      <c r="A108" s="27"/>
      <c r="B108" s="28">
        <v>101</v>
      </c>
      <c r="C108" s="29" t="s">
        <v>196</v>
      </c>
      <c r="D108" s="30"/>
      <c r="E108" s="31">
        <v>0</v>
      </c>
      <c r="F108" s="16"/>
      <c r="G108" s="16"/>
      <c r="H108" s="43"/>
      <c r="I108" s="43"/>
      <c r="J108" s="43"/>
      <c r="K108" s="64"/>
    </row>
    <row r="109" spans="1:11" s="17" customFormat="1" ht="9.75">
      <c r="A109" s="27"/>
      <c r="B109" s="51">
        <v>102</v>
      </c>
      <c r="C109" s="52" t="s">
        <v>197</v>
      </c>
      <c r="D109" s="53"/>
      <c r="E109" s="54">
        <v>0</v>
      </c>
      <c r="F109" s="16"/>
      <c r="G109" s="16"/>
      <c r="H109" s="43"/>
      <c r="I109" s="43"/>
      <c r="J109" s="43"/>
      <c r="K109" s="64"/>
    </row>
    <row r="110" spans="1:11" s="17" customFormat="1" ht="9.75">
      <c r="A110" s="32"/>
      <c r="B110" s="33">
        <v>103</v>
      </c>
      <c r="C110" s="34" t="s">
        <v>198</v>
      </c>
      <c r="D110" s="35">
        <f>SUM(D104:D109)</f>
        <v>0</v>
      </c>
      <c r="E110" s="37">
        <f>SUM(E104:E109)</f>
        <v>0</v>
      </c>
      <c r="F110" s="16"/>
      <c r="G110" s="16"/>
      <c r="H110" s="43"/>
      <c r="I110" s="43"/>
      <c r="J110" s="43"/>
      <c r="K110" s="64"/>
    </row>
    <row r="111" spans="1:11" s="17" customFormat="1" ht="9.75">
      <c r="A111" s="27"/>
      <c r="B111" s="55">
        <v>104</v>
      </c>
      <c r="C111" s="56" t="s">
        <v>199</v>
      </c>
      <c r="D111" s="57">
        <v>0</v>
      </c>
      <c r="E111" s="58">
        <v>0</v>
      </c>
      <c r="F111" s="16"/>
      <c r="G111" s="16"/>
      <c r="H111" s="43"/>
      <c r="I111" s="43"/>
      <c r="J111" s="43"/>
      <c r="K111" s="64"/>
    </row>
    <row r="112" spans="1:11" s="17" customFormat="1" ht="9.75">
      <c r="A112" s="27"/>
      <c r="B112" s="28">
        <v>105</v>
      </c>
      <c r="C112" s="29" t="s">
        <v>200</v>
      </c>
      <c r="D112" s="30">
        <v>0</v>
      </c>
      <c r="E112" s="31">
        <v>0</v>
      </c>
      <c r="F112" s="16"/>
      <c r="G112" s="16"/>
      <c r="H112" s="43"/>
      <c r="I112" s="43"/>
      <c r="J112" s="43"/>
      <c r="K112" s="64"/>
    </row>
    <row r="113" spans="1:11" s="17" customFormat="1" ht="9.75">
      <c r="A113" s="27"/>
      <c r="B113" s="28">
        <v>106</v>
      </c>
      <c r="C113" s="29" t="s">
        <v>201</v>
      </c>
      <c r="D113" s="30">
        <v>0</v>
      </c>
      <c r="E113" s="31">
        <v>0</v>
      </c>
      <c r="F113" s="16"/>
      <c r="G113" s="16"/>
      <c r="H113" s="43"/>
      <c r="I113" s="43"/>
      <c r="J113" s="43"/>
      <c r="K113" s="64"/>
    </row>
    <row r="114" spans="1:11" s="17" customFormat="1" ht="9.75">
      <c r="A114" s="27"/>
      <c r="B114" s="51">
        <v>107</v>
      </c>
      <c r="C114" s="52" t="s">
        <v>202</v>
      </c>
      <c r="D114" s="53">
        <v>0</v>
      </c>
      <c r="E114" s="54">
        <v>0</v>
      </c>
      <c r="F114" s="16"/>
      <c r="G114" s="16"/>
      <c r="H114" s="43"/>
      <c r="I114" s="43"/>
      <c r="J114" s="43"/>
      <c r="K114" s="64"/>
    </row>
    <row r="115" spans="1:11" s="17" customFormat="1" ht="9.75">
      <c r="A115" s="27"/>
      <c r="B115" s="51">
        <v>108</v>
      </c>
      <c r="C115" s="52" t="s">
        <v>203</v>
      </c>
      <c r="D115" s="53">
        <v>0</v>
      </c>
      <c r="E115" s="54">
        <v>0</v>
      </c>
      <c r="F115" s="16"/>
      <c r="G115" s="16"/>
      <c r="H115" s="43"/>
      <c r="I115" s="43"/>
      <c r="J115" s="43"/>
      <c r="K115" s="64"/>
    </row>
    <row r="116" spans="1:11" s="17" customFormat="1" ht="9.75">
      <c r="A116" s="32"/>
      <c r="B116" s="33">
        <v>109</v>
      </c>
      <c r="C116" s="34" t="s">
        <v>204</v>
      </c>
      <c r="D116" s="35">
        <f>SUM(D111:D115)</f>
        <v>0</v>
      </c>
      <c r="E116" s="37">
        <f>SUM(E111:E115)</f>
        <v>0</v>
      </c>
      <c r="F116" s="16"/>
      <c r="G116" s="16"/>
      <c r="H116" s="43"/>
      <c r="I116" s="43"/>
      <c r="J116" s="43"/>
      <c r="K116" s="64"/>
    </row>
    <row r="117" spans="1:11" s="17" customFormat="1" ht="9.75">
      <c r="A117" s="27"/>
      <c r="B117" s="55">
        <v>110</v>
      </c>
      <c r="C117" s="56" t="s">
        <v>205</v>
      </c>
      <c r="D117" s="57"/>
      <c r="E117" s="58">
        <v>0</v>
      </c>
      <c r="F117" s="16"/>
      <c r="G117" s="16"/>
      <c r="H117" s="43"/>
      <c r="I117" s="43"/>
      <c r="J117" s="43"/>
      <c r="K117" s="64"/>
    </row>
    <row r="118" spans="1:11" s="17" customFormat="1" ht="9.75">
      <c r="A118" s="27"/>
      <c r="B118" s="28">
        <v>111</v>
      </c>
      <c r="C118" s="29" t="s">
        <v>206</v>
      </c>
      <c r="D118" s="30"/>
      <c r="E118" s="31">
        <v>0</v>
      </c>
      <c r="F118" s="16"/>
      <c r="G118" s="16"/>
      <c r="H118" s="43"/>
      <c r="I118" s="43"/>
      <c r="J118" s="43"/>
      <c r="K118" s="64"/>
    </row>
    <row r="119" spans="1:11" s="17" customFormat="1" ht="9.75">
      <c r="A119" s="27"/>
      <c r="B119" s="28">
        <v>112</v>
      </c>
      <c r="C119" s="29" t="s">
        <v>207</v>
      </c>
      <c r="D119" s="30"/>
      <c r="E119" s="31">
        <v>0</v>
      </c>
      <c r="F119" s="16"/>
      <c r="G119" s="16"/>
      <c r="H119" s="43"/>
      <c r="I119" s="43"/>
      <c r="J119" s="43"/>
      <c r="K119" s="64"/>
    </row>
    <row r="120" spans="1:11" s="17" customFormat="1" ht="9.75">
      <c r="A120" s="27"/>
      <c r="B120" s="28">
        <v>113</v>
      </c>
      <c r="C120" s="29" t="s">
        <v>208</v>
      </c>
      <c r="D120" s="30"/>
      <c r="E120" s="31">
        <v>0</v>
      </c>
      <c r="F120" s="16"/>
      <c r="G120" s="16"/>
      <c r="H120" s="43"/>
      <c r="I120" s="43"/>
      <c r="J120" s="43"/>
      <c r="K120" s="64"/>
    </row>
    <row r="121" spans="1:11" s="17" customFormat="1" ht="9.75">
      <c r="A121" s="27"/>
      <c r="B121" s="28">
        <v>114</v>
      </c>
      <c r="C121" s="29" t="s">
        <v>209</v>
      </c>
      <c r="D121" s="30"/>
      <c r="E121" s="31">
        <v>0</v>
      </c>
      <c r="F121" s="16"/>
      <c r="G121" s="16"/>
      <c r="H121" s="43"/>
      <c r="I121" s="43"/>
      <c r="J121" s="43"/>
      <c r="K121" s="64"/>
    </row>
    <row r="122" spans="1:11" s="17" customFormat="1" ht="9.75">
      <c r="A122" s="27"/>
      <c r="B122" s="28">
        <v>115</v>
      </c>
      <c r="C122" s="29" t="s">
        <v>210</v>
      </c>
      <c r="D122" s="30"/>
      <c r="E122" s="31">
        <v>0</v>
      </c>
      <c r="F122" s="16"/>
      <c r="G122" s="16"/>
      <c r="H122" s="43"/>
      <c r="I122" s="43"/>
      <c r="J122" s="43"/>
      <c r="K122" s="64"/>
    </row>
    <row r="123" spans="1:11" s="17" customFormat="1" ht="9.75">
      <c r="A123" s="27"/>
      <c r="B123" s="28">
        <v>116</v>
      </c>
      <c r="C123" s="29" t="s">
        <v>211</v>
      </c>
      <c r="D123" s="30"/>
      <c r="E123" s="31">
        <v>0</v>
      </c>
      <c r="F123" s="16"/>
      <c r="G123" s="16"/>
      <c r="H123" s="43"/>
      <c r="I123" s="43"/>
      <c r="J123" s="43"/>
      <c r="K123" s="64"/>
    </row>
    <row r="124" spans="1:11" s="17" customFormat="1" ht="9.75">
      <c r="A124" s="27"/>
      <c r="B124" s="51">
        <v>117</v>
      </c>
      <c r="C124" s="52" t="s">
        <v>212</v>
      </c>
      <c r="D124" s="53"/>
      <c r="E124" s="54">
        <v>0</v>
      </c>
      <c r="F124" s="16"/>
      <c r="G124" s="16"/>
      <c r="H124" s="43"/>
      <c r="I124" s="43"/>
      <c r="J124" s="43"/>
      <c r="K124" s="64"/>
    </row>
    <row r="125" spans="1:11" s="17" customFormat="1" ht="9.75">
      <c r="A125" s="32"/>
      <c r="B125" s="33">
        <v>118</v>
      </c>
      <c r="C125" s="34" t="s">
        <v>213</v>
      </c>
      <c r="D125" s="35">
        <f>SUM(D119:D124)</f>
        <v>0</v>
      </c>
      <c r="E125" s="37">
        <f>SUM(E119:E124)</f>
        <v>0</v>
      </c>
      <c r="F125" s="16"/>
      <c r="G125" s="16"/>
      <c r="H125" s="43"/>
      <c r="I125" s="43"/>
      <c r="J125" s="43"/>
      <c r="K125" s="64"/>
    </row>
    <row r="126" spans="1:11" s="17" customFormat="1" ht="9.75">
      <c r="A126" s="50"/>
      <c r="B126" s="45">
        <v>119</v>
      </c>
      <c r="C126" s="46" t="s">
        <v>214</v>
      </c>
      <c r="D126" s="47">
        <f>D103+D110+D116+D117+D118+D125</f>
        <v>335048.72</v>
      </c>
      <c r="E126" s="48">
        <f>E103+E110+E116+E117+E118+E125</f>
        <v>499012.72</v>
      </c>
      <c r="F126" s="16"/>
      <c r="G126" s="16"/>
      <c r="H126" s="43"/>
      <c r="I126" s="43"/>
      <c r="J126" s="43"/>
      <c r="K126" s="64"/>
    </row>
    <row r="127" spans="1:11" s="17" customFormat="1" ht="9.75">
      <c r="A127" s="27">
        <v>5</v>
      </c>
      <c r="B127" s="55">
        <v>120</v>
      </c>
      <c r="C127" s="56" t="s">
        <v>215</v>
      </c>
      <c r="D127" s="57">
        <v>0</v>
      </c>
      <c r="E127" s="58">
        <v>0</v>
      </c>
      <c r="F127" s="16"/>
      <c r="G127" s="16"/>
      <c r="H127" s="43"/>
      <c r="I127" s="43"/>
      <c r="J127" s="43"/>
      <c r="K127" s="64"/>
    </row>
    <row r="128" spans="1:11" s="17" customFormat="1" ht="9.75">
      <c r="A128" s="27"/>
      <c r="B128" s="28">
        <v>121</v>
      </c>
      <c r="C128" s="29" t="s">
        <v>216</v>
      </c>
      <c r="D128" s="30">
        <v>0</v>
      </c>
      <c r="E128" s="31">
        <v>0</v>
      </c>
      <c r="F128" s="16"/>
      <c r="G128" s="16"/>
      <c r="H128" s="43"/>
      <c r="I128" s="43"/>
      <c r="J128" s="43"/>
      <c r="K128" s="64"/>
    </row>
    <row r="129" spans="1:11" s="17" customFormat="1" ht="9.75">
      <c r="A129" s="27"/>
      <c r="B129" s="51">
        <v>122</v>
      </c>
      <c r="C129" s="52" t="s">
        <v>217</v>
      </c>
      <c r="D129" s="53">
        <v>0</v>
      </c>
      <c r="E129" s="54">
        <v>0</v>
      </c>
      <c r="F129" s="16"/>
      <c r="G129" s="16"/>
      <c r="H129" s="43"/>
      <c r="I129" s="43"/>
      <c r="J129" s="43"/>
      <c r="K129" s="64"/>
    </row>
    <row r="130" spans="1:11" s="17" customFormat="1" ht="9.75">
      <c r="A130" s="27"/>
      <c r="B130" s="65">
        <v>123</v>
      </c>
      <c r="C130" s="29" t="s">
        <v>218</v>
      </c>
      <c r="D130" s="30">
        <v>0</v>
      </c>
      <c r="E130" s="31">
        <v>0</v>
      </c>
      <c r="F130" s="16"/>
      <c r="G130" s="16"/>
      <c r="H130" s="43"/>
      <c r="I130" s="43"/>
      <c r="J130" s="43"/>
      <c r="K130" s="64"/>
    </row>
    <row r="131" spans="1:11" s="17" customFormat="1" ht="9.75">
      <c r="A131" s="32"/>
      <c r="B131" s="33">
        <v>124</v>
      </c>
      <c r="C131" s="34" t="s">
        <v>219</v>
      </c>
      <c r="D131" s="35">
        <f>SUM(D127:D130)</f>
        <v>0</v>
      </c>
      <c r="E131" s="37">
        <f>SUM(E127:E130)</f>
        <v>0</v>
      </c>
      <c r="F131" s="16"/>
      <c r="G131" s="16"/>
      <c r="H131" s="43"/>
      <c r="I131" s="43"/>
      <c r="J131" s="43"/>
      <c r="K131" s="64"/>
    </row>
    <row r="132" spans="1:11" s="17" customFormat="1" ht="10.5" thickBot="1">
      <c r="A132" s="66"/>
      <c r="B132" s="61">
        <v>125</v>
      </c>
      <c r="C132" s="62" t="s">
        <v>220</v>
      </c>
      <c r="D132" s="63">
        <f>D8+D49</f>
        <v>20736802.98</v>
      </c>
      <c r="E132" s="67">
        <f>E8+E49</f>
        <v>23315546.14</v>
      </c>
      <c r="F132" s="68"/>
      <c r="G132" s="68"/>
      <c r="H132" s="69"/>
      <c r="I132" s="69"/>
      <c r="J132" s="69"/>
      <c r="K132" s="70"/>
    </row>
    <row r="133" s="17" customFormat="1" ht="9.75"/>
    <row r="134" s="17" customFormat="1" ht="9.75">
      <c r="A134" s="17" t="s">
        <v>221</v>
      </c>
    </row>
    <row r="135" s="17" customFormat="1" ht="9.75">
      <c r="A135" s="17" t="s">
        <v>222</v>
      </c>
    </row>
    <row r="136" s="17" customFormat="1" ht="9.75"/>
  </sheetData>
  <mergeCells count="2">
    <mergeCell ref="C4:E4"/>
    <mergeCell ref="I1:L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E21"/>
  <sheetViews>
    <sheetView workbookViewId="0" topLeftCell="A1">
      <selection activeCell="A1" sqref="A1"/>
    </sheetView>
  </sheetViews>
  <sheetFormatPr defaultColWidth="9.125" defaultRowHeight="12.75"/>
  <cols>
    <col min="1" max="1" width="50.75390625" style="193" customWidth="1"/>
    <col min="2" max="2" width="9.75390625" style="218" customWidth="1"/>
    <col min="3" max="3" width="20.875" style="201" customWidth="1"/>
    <col min="4" max="5" width="20.75390625" style="201" customWidth="1"/>
    <col min="6" max="16384" width="9.125" style="178" customWidth="1"/>
  </cols>
  <sheetData>
    <row r="1" spans="1:5" s="174" customFormat="1" ht="12.75">
      <c r="A1" s="174" t="s">
        <v>440</v>
      </c>
      <c r="E1" s="175"/>
    </row>
    <row r="2" s="174" customFormat="1" ht="12.75">
      <c r="A2" s="174" t="s">
        <v>441</v>
      </c>
    </row>
    <row r="3" s="176" customFormat="1" ht="12.75"/>
    <row r="4" spans="1:5" ht="13.5" thickBot="1">
      <c r="A4" s="177" t="s">
        <v>556</v>
      </c>
      <c r="B4" s="178"/>
      <c r="C4" s="178"/>
      <c r="D4" s="178"/>
      <c r="E4" s="178"/>
    </row>
    <row r="5" spans="1:5" ht="13.5" thickBot="1">
      <c r="A5" s="179" t="s">
        <v>225</v>
      </c>
      <c r="B5" s="179" t="s">
        <v>557</v>
      </c>
      <c r="C5" s="179" t="s">
        <v>445</v>
      </c>
      <c r="D5" s="179" t="s">
        <v>446</v>
      </c>
      <c r="E5" s="179" t="s">
        <v>447</v>
      </c>
    </row>
    <row r="6" spans="1:5" ht="13.5" thickBot="1">
      <c r="A6" s="179" t="s">
        <v>554</v>
      </c>
      <c r="B6" s="179" t="s">
        <v>493</v>
      </c>
      <c r="C6" s="179">
        <v>71</v>
      </c>
      <c r="D6" s="179">
        <v>72</v>
      </c>
      <c r="E6" s="179">
        <v>73</v>
      </c>
    </row>
    <row r="7" spans="1:5" ht="12.75">
      <c r="A7" s="248" t="s">
        <v>558</v>
      </c>
      <c r="B7" s="205" t="s">
        <v>464</v>
      </c>
      <c r="C7" s="195" t="s">
        <v>559</v>
      </c>
      <c r="D7" s="195" t="s">
        <v>559</v>
      </c>
      <c r="E7" s="196" t="s">
        <v>559</v>
      </c>
    </row>
    <row r="8" spans="1:5" ht="12.75">
      <c r="A8" s="249" t="s">
        <v>560</v>
      </c>
      <c r="B8" s="207">
        <v>7100</v>
      </c>
      <c r="C8" s="197" t="s">
        <v>559</v>
      </c>
      <c r="D8" s="197" t="s">
        <v>559</v>
      </c>
      <c r="E8" s="198" t="s">
        <v>559</v>
      </c>
    </row>
    <row r="9" spans="1:5" ht="12.75">
      <c r="A9" s="249" t="s">
        <v>561</v>
      </c>
      <c r="B9" s="207">
        <v>7101</v>
      </c>
      <c r="C9" s="197">
        <v>31807</v>
      </c>
      <c r="D9" s="197">
        <v>29087</v>
      </c>
      <c r="E9" s="198">
        <v>2356.2</v>
      </c>
    </row>
    <row r="10" spans="1:5" ht="12.75">
      <c r="A10" s="249" t="s">
        <v>562</v>
      </c>
      <c r="B10" s="207" t="s">
        <v>464</v>
      </c>
      <c r="C10" s="197" t="s">
        <v>559</v>
      </c>
      <c r="D10" s="197" t="s">
        <v>559</v>
      </c>
      <c r="E10" s="198" t="s">
        <v>559</v>
      </c>
    </row>
    <row r="11" spans="1:5" ht="12.75">
      <c r="A11" s="249" t="s">
        <v>563</v>
      </c>
      <c r="B11" s="207">
        <v>7350</v>
      </c>
      <c r="C11" s="197">
        <v>524798</v>
      </c>
      <c r="D11" s="197">
        <v>532027</v>
      </c>
      <c r="E11" s="198">
        <v>546127.79</v>
      </c>
    </row>
    <row r="12" spans="1:5" ht="12.75">
      <c r="A12" s="249" t="s">
        <v>564</v>
      </c>
      <c r="B12" s="207">
        <v>7352</v>
      </c>
      <c r="C12" s="197">
        <v>515138</v>
      </c>
      <c r="D12" s="197">
        <v>503254</v>
      </c>
      <c r="E12" s="198">
        <v>504704.46</v>
      </c>
    </row>
    <row r="13" spans="1:5" ht="12.75">
      <c r="A13" s="249" t="s">
        <v>565</v>
      </c>
      <c r="B13" s="207" t="s">
        <v>464</v>
      </c>
      <c r="C13" s="197" t="s">
        <v>559</v>
      </c>
      <c r="D13" s="197" t="s">
        <v>559</v>
      </c>
      <c r="E13" s="198" t="s">
        <v>559</v>
      </c>
    </row>
    <row r="14" spans="1:5" ht="12.75">
      <c r="A14" s="249" t="s">
        <v>566</v>
      </c>
      <c r="B14" s="207">
        <v>7620</v>
      </c>
      <c r="C14" s="197">
        <v>0</v>
      </c>
      <c r="D14" s="197">
        <v>0</v>
      </c>
      <c r="E14" s="198">
        <v>0</v>
      </c>
    </row>
    <row r="15" spans="1:5" ht="12.75">
      <c r="A15" s="249" t="s">
        <v>567</v>
      </c>
      <c r="B15" s="207" t="s">
        <v>464</v>
      </c>
      <c r="C15" s="197" t="s">
        <v>559</v>
      </c>
      <c r="D15" s="197" t="s">
        <v>559</v>
      </c>
      <c r="E15" s="198" t="s">
        <v>559</v>
      </c>
    </row>
    <row r="16" spans="1:5" ht="12.75">
      <c r="A16" s="249" t="s">
        <v>568</v>
      </c>
      <c r="B16" s="207">
        <v>7902</v>
      </c>
      <c r="C16" s="197">
        <v>1290</v>
      </c>
      <c r="D16" s="197">
        <v>1290</v>
      </c>
      <c r="E16" s="198">
        <v>1233.13</v>
      </c>
    </row>
    <row r="17" spans="1:5" ht="13.5" thickBot="1">
      <c r="A17" s="250" t="s">
        <v>569</v>
      </c>
      <c r="B17" s="251">
        <v>7903</v>
      </c>
      <c r="C17" s="252">
        <v>960</v>
      </c>
      <c r="D17" s="252">
        <v>960</v>
      </c>
      <c r="E17" s="253">
        <v>584.43</v>
      </c>
    </row>
    <row r="18" ht="12.75">
      <c r="A18" s="192"/>
    </row>
    <row r="19" ht="12.75">
      <c r="A19" s="192"/>
    </row>
    <row r="20" ht="12.75">
      <c r="A20" s="192" t="s">
        <v>221</v>
      </c>
    </row>
    <row r="21" ht="12.75">
      <c r="A21" s="192" t="s">
        <v>570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/>
  <dimension ref="A1:E72"/>
  <sheetViews>
    <sheetView tabSelected="1" workbookViewId="0" topLeftCell="A37">
      <selection activeCell="G17" sqref="G17:G18"/>
    </sheetView>
  </sheetViews>
  <sheetFormatPr defaultColWidth="9.125" defaultRowHeight="12.75"/>
  <cols>
    <col min="1" max="1" width="10.75390625" style="218" customWidth="1"/>
    <col min="2" max="2" width="9.875" style="193" customWidth="1"/>
    <col min="3" max="5" width="20.75390625" style="201" customWidth="1"/>
    <col min="6" max="16384" width="9.125" style="178" customWidth="1"/>
  </cols>
  <sheetData>
    <row r="1" spans="1:5" s="174" customFormat="1" ht="12.75">
      <c r="A1" s="174" t="s">
        <v>574</v>
      </c>
      <c r="E1" s="175"/>
    </row>
    <row r="2" s="174" customFormat="1" ht="12.75">
      <c r="A2" s="174" t="s">
        <v>441</v>
      </c>
    </row>
    <row r="3" s="176" customFormat="1" ht="12.75">
      <c r="E3" s="267" t="s">
        <v>575</v>
      </c>
    </row>
    <row r="4" spans="1:5" ht="13.5" thickBot="1">
      <c r="A4" s="177" t="s">
        <v>571</v>
      </c>
      <c r="B4" s="178"/>
      <c r="C4" s="178"/>
      <c r="D4" s="178"/>
      <c r="E4" s="178"/>
    </row>
    <row r="5" spans="1:5" ht="13.5" thickBot="1">
      <c r="A5" s="179" t="s">
        <v>572</v>
      </c>
      <c r="B5" s="179" t="s">
        <v>444</v>
      </c>
      <c r="C5" s="179" t="s">
        <v>445</v>
      </c>
      <c r="D5" s="179" t="s">
        <v>446</v>
      </c>
      <c r="E5" s="179" t="s">
        <v>447</v>
      </c>
    </row>
    <row r="6" spans="1:5" ht="13.5" thickBot="1">
      <c r="A6" s="179" t="s">
        <v>448</v>
      </c>
      <c r="B6" s="179" t="s">
        <v>449</v>
      </c>
      <c r="C6" s="179">
        <v>81</v>
      </c>
      <c r="D6" s="179">
        <v>82</v>
      </c>
      <c r="E6" s="179">
        <v>83</v>
      </c>
    </row>
    <row r="7" spans="1:5" ht="12.75">
      <c r="A7" s="254">
        <v>212010</v>
      </c>
      <c r="B7" s="181">
        <v>5131</v>
      </c>
      <c r="C7" s="195">
        <v>380</v>
      </c>
      <c r="D7" s="195">
        <v>430</v>
      </c>
      <c r="E7" s="196">
        <v>425.01</v>
      </c>
    </row>
    <row r="8" spans="1:5" ht="12.75">
      <c r="A8" s="255">
        <v>212010</v>
      </c>
      <c r="B8" s="185">
        <v>5132</v>
      </c>
      <c r="C8" s="197">
        <v>17</v>
      </c>
      <c r="D8" s="197">
        <v>4</v>
      </c>
      <c r="E8" s="198">
        <v>1.83</v>
      </c>
    </row>
    <row r="9" spans="1:5" ht="12.75">
      <c r="A9" s="255">
        <v>212010</v>
      </c>
      <c r="B9" s="185">
        <v>5134</v>
      </c>
      <c r="C9" s="197">
        <v>132</v>
      </c>
      <c r="D9" s="197">
        <v>96</v>
      </c>
      <c r="E9" s="198">
        <v>89.61</v>
      </c>
    </row>
    <row r="10" spans="1:5" ht="12.75">
      <c r="A10" s="255">
        <v>212010</v>
      </c>
      <c r="B10" s="185">
        <v>5136</v>
      </c>
      <c r="C10" s="197">
        <v>8</v>
      </c>
      <c r="D10" s="197">
        <v>11</v>
      </c>
      <c r="E10" s="198">
        <v>3.58</v>
      </c>
    </row>
    <row r="11" spans="1:5" ht="12.75">
      <c r="A11" s="255">
        <v>212010</v>
      </c>
      <c r="B11" s="185">
        <v>5137</v>
      </c>
      <c r="C11" s="197">
        <v>17330</v>
      </c>
      <c r="D11" s="197">
        <v>6860</v>
      </c>
      <c r="E11" s="198">
        <v>15517.85</v>
      </c>
    </row>
    <row r="12" spans="1:5" ht="12.75">
      <c r="A12" s="255">
        <v>212010</v>
      </c>
      <c r="B12" s="185">
        <v>5139</v>
      </c>
      <c r="C12" s="197">
        <v>15377</v>
      </c>
      <c r="D12" s="197">
        <v>14365</v>
      </c>
      <c r="E12" s="198">
        <v>12952.58</v>
      </c>
    </row>
    <row r="13" spans="1:5" ht="12.75">
      <c r="A13" s="255">
        <v>212010</v>
      </c>
      <c r="B13" s="185">
        <v>5151</v>
      </c>
      <c r="C13" s="197">
        <v>1522</v>
      </c>
      <c r="D13" s="197">
        <v>1323</v>
      </c>
      <c r="E13" s="198">
        <v>1133.91</v>
      </c>
    </row>
    <row r="14" spans="1:5" ht="12.75">
      <c r="A14" s="255">
        <v>212010</v>
      </c>
      <c r="B14" s="185">
        <v>5152</v>
      </c>
      <c r="C14" s="197">
        <v>254</v>
      </c>
      <c r="D14" s="197">
        <v>115</v>
      </c>
      <c r="E14" s="198">
        <v>113.69</v>
      </c>
    </row>
    <row r="15" spans="1:5" ht="12.75">
      <c r="A15" s="255">
        <v>212010</v>
      </c>
      <c r="B15" s="185">
        <v>5153</v>
      </c>
      <c r="C15" s="197">
        <v>2979</v>
      </c>
      <c r="D15" s="197">
        <v>2318</v>
      </c>
      <c r="E15" s="198">
        <v>1942.55</v>
      </c>
    </row>
    <row r="16" spans="1:5" ht="12.75">
      <c r="A16" s="255">
        <v>212010</v>
      </c>
      <c r="B16" s="185">
        <v>5154</v>
      </c>
      <c r="C16" s="197">
        <v>12931</v>
      </c>
      <c r="D16" s="197">
        <v>16253</v>
      </c>
      <c r="E16" s="198">
        <v>16024.12</v>
      </c>
    </row>
    <row r="17" spans="1:5" ht="12.75">
      <c r="A17" s="255">
        <v>212010</v>
      </c>
      <c r="B17" s="185">
        <v>5156</v>
      </c>
      <c r="C17" s="197">
        <v>2380</v>
      </c>
      <c r="D17" s="197">
        <v>2350</v>
      </c>
      <c r="E17" s="198">
        <v>2200.49</v>
      </c>
    </row>
    <row r="18" spans="1:5" ht="12.75">
      <c r="A18" s="255">
        <v>212010</v>
      </c>
      <c r="B18" s="185">
        <v>5162</v>
      </c>
      <c r="C18" s="197">
        <v>76481</v>
      </c>
      <c r="D18" s="197">
        <v>48178</v>
      </c>
      <c r="E18" s="198">
        <v>38383.99</v>
      </c>
    </row>
    <row r="19" spans="1:5" ht="12.75">
      <c r="A19" s="255">
        <v>212010</v>
      </c>
      <c r="B19" s="185">
        <v>5163</v>
      </c>
      <c r="C19" s="197">
        <v>924</v>
      </c>
      <c r="D19" s="197">
        <v>514</v>
      </c>
      <c r="E19" s="198">
        <v>345.52</v>
      </c>
    </row>
    <row r="20" spans="1:5" ht="12.75">
      <c r="A20" s="255">
        <v>212010</v>
      </c>
      <c r="B20" s="185">
        <v>5164</v>
      </c>
      <c r="C20" s="197">
        <v>9773</v>
      </c>
      <c r="D20" s="197">
        <v>1637</v>
      </c>
      <c r="E20" s="198">
        <v>1329.7</v>
      </c>
    </row>
    <row r="21" spans="1:5" ht="12.75">
      <c r="A21" s="255">
        <v>212010</v>
      </c>
      <c r="B21" s="185">
        <v>5166</v>
      </c>
      <c r="C21" s="197">
        <v>10556</v>
      </c>
      <c r="D21" s="197">
        <v>26019</v>
      </c>
      <c r="E21" s="198">
        <v>21165.89</v>
      </c>
    </row>
    <row r="22" spans="1:5" ht="12.75">
      <c r="A22" s="255">
        <v>212010</v>
      </c>
      <c r="B22" s="185">
        <v>5167</v>
      </c>
      <c r="C22" s="197">
        <v>273</v>
      </c>
      <c r="D22" s="197">
        <v>3030</v>
      </c>
      <c r="E22" s="198">
        <v>2768.33</v>
      </c>
    </row>
    <row r="23" spans="1:5" ht="12.75">
      <c r="A23" s="255">
        <v>212010</v>
      </c>
      <c r="B23" s="185">
        <v>5168</v>
      </c>
      <c r="C23" s="197">
        <v>52343</v>
      </c>
      <c r="D23" s="197">
        <v>84394</v>
      </c>
      <c r="E23" s="198">
        <v>79291.06</v>
      </c>
    </row>
    <row r="24" spans="1:5" ht="12.75">
      <c r="A24" s="255">
        <v>212010</v>
      </c>
      <c r="B24" s="185">
        <v>5169</v>
      </c>
      <c r="C24" s="197">
        <v>19233</v>
      </c>
      <c r="D24" s="197">
        <v>19894</v>
      </c>
      <c r="E24" s="198">
        <v>18470.55</v>
      </c>
    </row>
    <row r="25" spans="1:5" ht="12.75">
      <c r="A25" s="255">
        <v>212010</v>
      </c>
      <c r="B25" s="185">
        <v>5171</v>
      </c>
      <c r="C25" s="197">
        <v>96366</v>
      </c>
      <c r="D25" s="197">
        <v>136217</v>
      </c>
      <c r="E25" s="198">
        <v>104698.94</v>
      </c>
    </row>
    <row r="26" spans="1:5" ht="12.75">
      <c r="A26" s="255">
        <v>212010</v>
      </c>
      <c r="B26" s="185">
        <v>5172</v>
      </c>
      <c r="C26" s="197">
        <v>8970</v>
      </c>
      <c r="D26" s="197">
        <v>6735</v>
      </c>
      <c r="E26" s="198">
        <v>32075.54</v>
      </c>
    </row>
    <row r="27" spans="1:5" ht="12.75">
      <c r="A27" s="255">
        <v>212010</v>
      </c>
      <c r="B27" s="185">
        <v>5189</v>
      </c>
      <c r="C27" s="197">
        <v>30</v>
      </c>
      <c r="D27" s="197">
        <v>17</v>
      </c>
      <c r="E27" s="198">
        <v>5.18</v>
      </c>
    </row>
    <row r="28" spans="1:5" ht="12.75">
      <c r="A28" s="255">
        <v>212010</v>
      </c>
      <c r="B28" s="185">
        <v>5346</v>
      </c>
      <c r="C28" s="197">
        <v>0</v>
      </c>
      <c r="D28" s="197">
        <v>0</v>
      </c>
      <c r="E28" s="198">
        <v>57098</v>
      </c>
    </row>
    <row r="29" spans="1:5" ht="12.75">
      <c r="A29" s="255">
        <v>212010</v>
      </c>
      <c r="B29" s="185">
        <v>5362</v>
      </c>
      <c r="C29" s="197">
        <v>140</v>
      </c>
      <c r="D29" s="197">
        <v>244</v>
      </c>
      <c r="E29" s="198">
        <v>166.95</v>
      </c>
    </row>
    <row r="30" spans="1:5" ht="12.75">
      <c r="A30" s="255">
        <v>212010</v>
      </c>
      <c r="B30" s="185">
        <v>5909</v>
      </c>
      <c r="C30" s="197">
        <v>2</v>
      </c>
      <c r="D30" s="197">
        <v>14</v>
      </c>
      <c r="E30" s="198">
        <v>11.86</v>
      </c>
    </row>
    <row r="31" spans="1:5" ht="12.75">
      <c r="A31" s="255">
        <v>212010</v>
      </c>
      <c r="B31" s="185" t="s">
        <v>470</v>
      </c>
      <c r="C31" s="197">
        <v>328401</v>
      </c>
      <c r="D31" s="197">
        <v>371018</v>
      </c>
      <c r="E31" s="198">
        <v>406216.73</v>
      </c>
    </row>
    <row r="32" spans="1:5" ht="12.75">
      <c r="A32" s="255">
        <v>212010</v>
      </c>
      <c r="B32" s="185">
        <v>6111</v>
      </c>
      <c r="C32" s="197">
        <v>129717</v>
      </c>
      <c r="D32" s="197">
        <v>88835</v>
      </c>
      <c r="E32" s="198">
        <v>76248.16</v>
      </c>
    </row>
    <row r="33" spans="1:5" ht="12.75">
      <c r="A33" s="255">
        <v>212010</v>
      </c>
      <c r="B33" s="185">
        <v>6119</v>
      </c>
      <c r="C33" s="197">
        <v>1000</v>
      </c>
      <c r="D33" s="197">
        <v>0</v>
      </c>
      <c r="E33" s="198">
        <v>0</v>
      </c>
    </row>
    <row r="34" spans="1:5" ht="12.75">
      <c r="A34" s="255">
        <v>212010</v>
      </c>
      <c r="B34" s="185">
        <v>6121</v>
      </c>
      <c r="C34" s="197">
        <v>31790</v>
      </c>
      <c r="D34" s="197">
        <v>33956</v>
      </c>
      <c r="E34" s="198">
        <v>15367.38</v>
      </c>
    </row>
    <row r="35" spans="1:5" ht="12.75">
      <c r="A35" s="255">
        <v>212010</v>
      </c>
      <c r="B35" s="185">
        <v>6122</v>
      </c>
      <c r="C35" s="197">
        <v>6870</v>
      </c>
      <c r="D35" s="197">
        <v>7659</v>
      </c>
      <c r="E35" s="198">
        <v>3153.17</v>
      </c>
    </row>
    <row r="36" spans="1:5" ht="12.75">
      <c r="A36" s="255">
        <v>212010</v>
      </c>
      <c r="B36" s="185">
        <v>6123</v>
      </c>
      <c r="C36" s="197">
        <v>4200</v>
      </c>
      <c r="D36" s="197">
        <v>2750</v>
      </c>
      <c r="E36" s="198">
        <v>2044.39</v>
      </c>
    </row>
    <row r="37" spans="1:5" ht="12.75">
      <c r="A37" s="255">
        <v>212010</v>
      </c>
      <c r="B37" s="185">
        <v>6125</v>
      </c>
      <c r="C37" s="197">
        <v>26151</v>
      </c>
      <c r="D37" s="197">
        <v>25059</v>
      </c>
      <c r="E37" s="198">
        <v>52319.35</v>
      </c>
    </row>
    <row r="38" spans="1:5" ht="12.75">
      <c r="A38" s="255">
        <v>212010</v>
      </c>
      <c r="B38" s="185">
        <v>6127</v>
      </c>
      <c r="C38" s="197">
        <v>0</v>
      </c>
      <c r="D38" s="197">
        <v>99</v>
      </c>
      <c r="E38" s="198">
        <v>98.8</v>
      </c>
    </row>
    <row r="39" spans="1:5" ht="12.75">
      <c r="A39" s="255">
        <v>212010</v>
      </c>
      <c r="B39" s="185">
        <v>6361</v>
      </c>
      <c r="C39" s="197">
        <v>0</v>
      </c>
      <c r="D39" s="197">
        <v>0</v>
      </c>
      <c r="E39" s="198">
        <v>56692</v>
      </c>
    </row>
    <row r="40" spans="1:5" ht="12.75">
      <c r="A40" s="255">
        <v>212010</v>
      </c>
      <c r="B40" s="185" t="s">
        <v>474</v>
      </c>
      <c r="C40" s="197">
        <v>199728</v>
      </c>
      <c r="D40" s="197">
        <v>158358</v>
      </c>
      <c r="E40" s="198">
        <v>205923.25</v>
      </c>
    </row>
    <row r="41" spans="1:5" ht="12.75">
      <c r="A41" s="255">
        <v>212010</v>
      </c>
      <c r="B41" s="185" t="s">
        <v>462</v>
      </c>
      <c r="C41" s="197">
        <v>528129</v>
      </c>
      <c r="D41" s="197">
        <v>529376</v>
      </c>
      <c r="E41" s="198">
        <v>612139.98</v>
      </c>
    </row>
    <row r="42" spans="1:5" ht="12.75">
      <c r="A42" s="255">
        <v>212110</v>
      </c>
      <c r="B42" s="185">
        <v>5136</v>
      </c>
      <c r="C42" s="197">
        <v>20</v>
      </c>
      <c r="D42" s="197">
        <v>20</v>
      </c>
      <c r="E42" s="198">
        <v>4.79</v>
      </c>
    </row>
    <row r="43" spans="1:5" ht="12.75">
      <c r="A43" s="255">
        <v>212110</v>
      </c>
      <c r="B43" s="185">
        <v>5137</v>
      </c>
      <c r="C43" s="197">
        <v>35173</v>
      </c>
      <c r="D43" s="197">
        <v>57880</v>
      </c>
      <c r="E43" s="198">
        <v>57879.22</v>
      </c>
    </row>
    <row r="44" spans="1:5" ht="12.75">
      <c r="A44" s="255">
        <v>212110</v>
      </c>
      <c r="B44" s="185">
        <v>5139</v>
      </c>
      <c r="C44" s="197">
        <v>200</v>
      </c>
      <c r="D44" s="197">
        <v>3338</v>
      </c>
      <c r="E44" s="198">
        <v>3149.07</v>
      </c>
    </row>
    <row r="45" spans="1:5" ht="12.75">
      <c r="A45" s="255">
        <v>212110</v>
      </c>
      <c r="B45" s="185">
        <v>5162</v>
      </c>
      <c r="C45" s="197">
        <v>0</v>
      </c>
      <c r="D45" s="197">
        <v>1416</v>
      </c>
      <c r="E45" s="198">
        <v>1415.96</v>
      </c>
    </row>
    <row r="46" spans="1:5" ht="12.75">
      <c r="A46" s="255">
        <v>212110</v>
      </c>
      <c r="B46" s="185">
        <v>5163</v>
      </c>
      <c r="C46" s="197">
        <v>5</v>
      </c>
      <c r="D46" s="197">
        <v>5</v>
      </c>
      <c r="E46" s="198">
        <v>0</v>
      </c>
    </row>
    <row r="47" spans="1:5" ht="12.75">
      <c r="A47" s="255">
        <v>212110</v>
      </c>
      <c r="B47" s="185">
        <v>5166</v>
      </c>
      <c r="C47" s="197">
        <v>0</v>
      </c>
      <c r="D47" s="197">
        <v>100</v>
      </c>
      <c r="E47" s="198">
        <v>0</v>
      </c>
    </row>
    <row r="48" spans="1:5" ht="12.75">
      <c r="A48" s="255">
        <v>212110</v>
      </c>
      <c r="B48" s="185">
        <v>5167</v>
      </c>
      <c r="C48" s="197">
        <v>900</v>
      </c>
      <c r="D48" s="197">
        <v>2022</v>
      </c>
      <c r="E48" s="198">
        <v>946.67</v>
      </c>
    </row>
    <row r="49" spans="1:5" ht="12.75">
      <c r="A49" s="255">
        <v>212110</v>
      </c>
      <c r="B49" s="185">
        <v>5169</v>
      </c>
      <c r="C49" s="197">
        <v>130001</v>
      </c>
      <c r="D49" s="197">
        <v>97272</v>
      </c>
      <c r="E49" s="198">
        <v>99349.06</v>
      </c>
    </row>
    <row r="50" spans="1:5" ht="12.75">
      <c r="A50" s="255">
        <v>212110</v>
      </c>
      <c r="B50" s="185">
        <v>5171</v>
      </c>
      <c r="C50" s="197">
        <v>59050</v>
      </c>
      <c r="D50" s="197">
        <v>175927</v>
      </c>
      <c r="E50" s="198">
        <v>170908.95</v>
      </c>
    </row>
    <row r="51" spans="1:5" ht="12.75">
      <c r="A51" s="255">
        <v>212110</v>
      </c>
      <c r="B51" s="185">
        <v>5172</v>
      </c>
      <c r="C51" s="197">
        <v>50</v>
      </c>
      <c r="D51" s="197">
        <v>26517</v>
      </c>
      <c r="E51" s="198">
        <v>1511.3</v>
      </c>
    </row>
    <row r="52" spans="1:5" ht="12.75">
      <c r="A52" s="255">
        <v>212110</v>
      </c>
      <c r="B52" s="185">
        <v>5173</v>
      </c>
      <c r="C52" s="197">
        <v>20</v>
      </c>
      <c r="D52" s="197">
        <v>20</v>
      </c>
      <c r="E52" s="198">
        <v>1.95</v>
      </c>
    </row>
    <row r="53" spans="1:5" ht="12.75">
      <c r="A53" s="255">
        <v>212110</v>
      </c>
      <c r="B53" s="185">
        <v>5176</v>
      </c>
      <c r="C53" s="197">
        <v>200</v>
      </c>
      <c r="D53" s="197">
        <v>200</v>
      </c>
      <c r="E53" s="198">
        <v>81.39</v>
      </c>
    </row>
    <row r="54" spans="1:5" ht="12.75">
      <c r="A54" s="255">
        <v>212110</v>
      </c>
      <c r="B54" s="185">
        <v>5346</v>
      </c>
      <c r="C54" s="197">
        <v>0</v>
      </c>
      <c r="D54" s="197">
        <v>0</v>
      </c>
      <c r="E54" s="198">
        <v>33502</v>
      </c>
    </row>
    <row r="55" spans="1:5" ht="12.75">
      <c r="A55" s="255">
        <v>212110</v>
      </c>
      <c r="B55" s="185" t="s">
        <v>470</v>
      </c>
      <c r="C55" s="197">
        <v>225619</v>
      </c>
      <c r="D55" s="197">
        <v>364717</v>
      </c>
      <c r="E55" s="198">
        <v>368750.36</v>
      </c>
    </row>
    <row r="56" spans="1:5" ht="12.75">
      <c r="A56" s="255">
        <v>212110</v>
      </c>
      <c r="B56" s="185">
        <v>6111</v>
      </c>
      <c r="C56" s="197">
        <v>344680</v>
      </c>
      <c r="D56" s="197">
        <v>325709</v>
      </c>
      <c r="E56" s="198">
        <v>247023.5</v>
      </c>
    </row>
    <row r="57" spans="1:5" ht="12.75">
      <c r="A57" s="255">
        <v>212110</v>
      </c>
      <c r="B57" s="185">
        <v>6121</v>
      </c>
      <c r="C57" s="197">
        <v>49496</v>
      </c>
      <c r="D57" s="197">
        <v>0</v>
      </c>
      <c r="E57" s="198">
        <v>0</v>
      </c>
    </row>
    <row r="58" spans="1:5" ht="12.75">
      <c r="A58" s="255">
        <v>212110</v>
      </c>
      <c r="B58" s="185">
        <v>6125</v>
      </c>
      <c r="C58" s="197">
        <v>71130</v>
      </c>
      <c r="D58" s="197">
        <v>53797</v>
      </c>
      <c r="E58" s="198">
        <v>16993.93</v>
      </c>
    </row>
    <row r="59" spans="1:5" ht="12.75">
      <c r="A59" s="255">
        <v>212110</v>
      </c>
      <c r="B59" s="185">
        <v>6361</v>
      </c>
      <c r="C59" s="197">
        <v>0</v>
      </c>
      <c r="D59" s="197">
        <v>0</v>
      </c>
      <c r="E59" s="198">
        <v>123299</v>
      </c>
    </row>
    <row r="60" spans="1:5" ht="12.75">
      <c r="A60" s="255">
        <v>212110</v>
      </c>
      <c r="B60" s="185" t="s">
        <v>474</v>
      </c>
      <c r="C60" s="197">
        <v>465306</v>
      </c>
      <c r="D60" s="197">
        <v>379506</v>
      </c>
      <c r="E60" s="198">
        <v>387316.43</v>
      </c>
    </row>
    <row r="61" spans="1:5" ht="12.75">
      <c r="A61" s="255">
        <v>212110</v>
      </c>
      <c r="B61" s="185" t="s">
        <v>462</v>
      </c>
      <c r="C61" s="197">
        <v>690925</v>
      </c>
      <c r="D61" s="197">
        <v>744223</v>
      </c>
      <c r="E61" s="198">
        <v>756066.79</v>
      </c>
    </row>
    <row r="62" spans="1:5" ht="12.75">
      <c r="A62" s="255">
        <v>212910</v>
      </c>
      <c r="B62" s="185">
        <v>6111</v>
      </c>
      <c r="C62" s="197">
        <v>0</v>
      </c>
      <c r="D62" s="197">
        <v>38647</v>
      </c>
      <c r="E62" s="198">
        <v>33395.93</v>
      </c>
    </row>
    <row r="63" spans="1:5" ht="12.75">
      <c r="A63" s="255">
        <v>212910</v>
      </c>
      <c r="B63" s="185">
        <v>6361</v>
      </c>
      <c r="C63" s="197">
        <v>0</v>
      </c>
      <c r="D63" s="197">
        <v>0</v>
      </c>
      <c r="E63" s="198">
        <v>7212</v>
      </c>
    </row>
    <row r="64" spans="1:5" ht="12.75">
      <c r="A64" s="255">
        <v>212910</v>
      </c>
      <c r="B64" s="185" t="s">
        <v>474</v>
      </c>
      <c r="C64" s="197">
        <v>0</v>
      </c>
      <c r="D64" s="197">
        <v>38647</v>
      </c>
      <c r="E64" s="198">
        <v>40607.93</v>
      </c>
    </row>
    <row r="65" spans="1:5" ht="12.75">
      <c r="A65" s="255">
        <v>212910</v>
      </c>
      <c r="B65" s="185" t="s">
        <v>462</v>
      </c>
      <c r="C65" s="197">
        <v>0</v>
      </c>
      <c r="D65" s="197">
        <v>38647</v>
      </c>
      <c r="E65" s="198">
        <v>40607.93</v>
      </c>
    </row>
    <row r="66" spans="1:5" ht="12.75">
      <c r="A66" s="256" t="s">
        <v>463</v>
      </c>
      <c r="B66" s="257" t="s">
        <v>470</v>
      </c>
      <c r="C66" s="214">
        <v>554020</v>
      </c>
      <c r="D66" s="214">
        <v>735735</v>
      </c>
      <c r="E66" s="215">
        <v>774967.09</v>
      </c>
    </row>
    <row r="67" spans="1:5" ht="13.5" thickBot="1">
      <c r="A67" s="258" t="s">
        <v>463</v>
      </c>
      <c r="B67" s="259" t="s">
        <v>474</v>
      </c>
      <c r="C67" s="252">
        <v>665034</v>
      </c>
      <c r="D67" s="252">
        <v>576511</v>
      </c>
      <c r="E67" s="253">
        <v>633847.61</v>
      </c>
    </row>
    <row r="68" spans="1:5" ht="13.5" thickBot="1">
      <c r="A68" s="260" t="s">
        <v>463</v>
      </c>
      <c r="B68" s="261" t="s">
        <v>464</v>
      </c>
      <c r="C68" s="262">
        <v>1219054</v>
      </c>
      <c r="D68" s="262">
        <v>1312246</v>
      </c>
      <c r="E68" s="247">
        <v>1408814.7</v>
      </c>
    </row>
    <row r="70" ht="12.75">
      <c r="A70" s="192"/>
    </row>
    <row r="71" ht="12.75">
      <c r="A71" s="192" t="s">
        <v>221</v>
      </c>
    </row>
    <row r="72" ht="12.75">
      <c r="A72" s="192" t="s">
        <v>573</v>
      </c>
    </row>
  </sheetData>
  <printOptions horizontalCentered="1"/>
  <pageMargins left="0.7874015748031497" right="0.7874015748031497" top="0.984251968503937" bottom="1.062992125984252" header="0.5511811023622047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5" zoomScaleNormal="75" workbookViewId="0" topLeftCell="A1">
      <pane ySplit="4" topLeftCell="BM5" activePane="bottomLeft" state="frozen"/>
      <selection pane="topLeft" activeCell="H5" sqref="H5"/>
      <selection pane="bottomLeft" activeCell="H5" sqref="H5"/>
    </sheetView>
  </sheetViews>
  <sheetFormatPr defaultColWidth="9.125" defaultRowHeight="12.75"/>
  <cols>
    <col min="1" max="1" width="6.75390625" style="0" customWidth="1"/>
    <col min="2" max="2" width="58.75390625" style="0" customWidth="1"/>
    <col min="3" max="3" width="7.75390625" style="0" customWidth="1"/>
    <col min="4" max="6" width="15.75390625" style="0" customWidth="1"/>
  </cols>
  <sheetData>
    <row r="1" spans="1:6" s="72" customFormat="1" ht="15.75">
      <c r="A1" s="71" t="s">
        <v>223</v>
      </c>
      <c r="F1" s="73" t="s">
        <v>2</v>
      </c>
    </row>
    <row r="2" spans="1:6" s="72" customFormat="1" ht="15.75">
      <c r="A2" s="71"/>
      <c r="B2" s="74" t="s">
        <v>3</v>
      </c>
      <c r="F2" s="75"/>
    </row>
    <row r="3" s="71" customFormat="1" ht="16.5" thickBot="1"/>
    <row r="4" spans="1:6" s="71" customFormat="1" ht="16.5" thickBot="1">
      <c r="A4" s="76" t="s">
        <v>224</v>
      </c>
      <c r="B4" s="77" t="s">
        <v>225</v>
      </c>
      <c r="C4" s="78" t="s">
        <v>226</v>
      </c>
      <c r="D4" s="79" t="s">
        <v>227</v>
      </c>
      <c r="E4" s="78" t="s">
        <v>228</v>
      </c>
      <c r="F4" s="80" t="s">
        <v>229</v>
      </c>
    </row>
    <row r="5" spans="1:6" s="71" customFormat="1" ht="14.25" customHeight="1">
      <c r="A5" s="81" t="s">
        <v>230</v>
      </c>
      <c r="B5" s="82" t="s">
        <v>231</v>
      </c>
      <c r="C5" s="83">
        <v>1</v>
      </c>
      <c r="D5" s="84">
        <v>3874.06</v>
      </c>
      <c r="E5" s="85">
        <v>0</v>
      </c>
      <c r="F5" s="86">
        <f aca="true" t="shared" si="0" ref="F5:F36">D5+E5</f>
        <v>3874.06</v>
      </c>
    </row>
    <row r="6" spans="1:6" s="71" customFormat="1" ht="14.25" customHeight="1">
      <c r="A6" s="87" t="s">
        <v>232</v>
      </c>
      <c r="B6" s="88" t="s">
        <v>233</v>
      </c>
      <c r="C6" s="89">
        <v>2</v>
      </c>
      <c r="D6" s="90">
        <v>0</v>
      </c>
      <c r="E6" s="91">
        <v>0</v>
      </c>
      <c r="F6" s="92">
        <f t="shared" si="0"/>
        <v>0</v>
      </c>
    </row>
    <row r="7" spans="1:6" s="71" customFormat="1" ht="14.25" customHeight="1">
      <c r="A7" s="87" t="s">
        <v>234</v>
      </c>
      <c r="B7" s="88" t="s">
        <v>235</v>
      </c>
      <c r="C7" s="89">
        <v>3</v>
      </c>
      <c r="D7" s="90">
        <v>0</v>
      </c>
      <c r="E7" s="91">
        <v>0</v>
      </c>
      <c r="F7" s="92">
        <f t="shared" si="0"/>
        <v>0</v>
      </c>
    </row>
    <row r="8" spans="1:6" s="71" customFormat="1" ht="14.25" customHeight="1">
      <c r="A8" s="87" t="s">
        <v>236</v>
      </c>
      <c r="B8" s="88" t="s">
        <v>237</v>
      </c>
      <c r="C8" s="89">
        <v>4</v>
      </c>
      <c r="D8" s="90">
        <v>0</v>
      </c>
      <c r="E8" s="91">
        <v>0</v>
      </c>
      <c r="F8" s="92">
        <f t="shared" si="0"/>
        <v>0</v>
      </c>
    </row>
    <row r="9" spans="1:6" s="71" customFormat="1" ht="14.25" customHeight="1">
      <c r="A9" s="87" t="s">
        <v>238</v>
      </c>
      <c r="B9" s="88" t="s">
        <v>239</v>
      </c>
      <c r="C9" s="89">
        <v>5</v>
      </c>
      <c r="D9" s="90">
        <v>0</v>
      </c>
      <c r="E9" s="91">
        <v>0</v>
      </c>
      <c r="F9" s="92">
        <f t="shared" si="0"/>
        <v>0</v>
      </c>
    </row>
    <row r="10" spans="1:6" s="71" customFormat="1" ht="14.25" customHeight="1">
      <c r="A10" s="87" t="s">
        <v>240</v>
      </c>
      <c r="B10" s="88" t="s">
        <v>241</v>
      </c>
      <c r="C10" s="89">
        <v>6</v>
      </c>
      <c r="D10" s="90">
        <v>0</v>
      </c>
      <c r="E10" s="91">
        <v>0</v>
      </c>
      <c r="F10" s="92">
        <f t="shared" si="0"/>
        <v>0</v>
      </c>
    </row>
    <row r="11" spans="1:6" s="71" customFormat="1" ht="14.25" customHeight="1">
      <c r="A11" s="87" t="s">
        <v>242</v>
      </c>
      <c r="B11" s="88" t="s">
        <v>243</v>
      </c>
      <c r="C11" s="89">
        <v>7</v>
      </c>
      <c r="D11" s="90">
        <v>0</v>
      </c>
      <c r="E11" s="91">
        <v>0</v>
      </c>
      <c r="F11" s="92">
        <f t="shared" si="0"/>
        <v>0</v>
      </c>
    </row>
    <row r="12" spans="1:6" s="71" customFormat="1" ht="14.25" customHeight="1">
      <c r="A12" s="87" t="s">
        <v>244</v>
      </c>
      <c r="B12" s="88" t="s">
        <v>245</v>
      </c>
      <c r="C12" s="89">
        <v>8</v>
      </c>
      <c r="D12" s="90">
        <v>0</v>
      </c>
      <c r="E12" s="91">
        <v>0</v>
      </c>
      <c r="F12" s="92">
        <f t="shared" si="0"/>
        <v>0</v>
      </c>
    </row>
    <row r="13" spans="1:6" s="71" customFormat="1" ht="14.25" customHeight="1">
      <c r="A13" s="87" t="s">
        <v>246</v>
      </c>
      <c r="B13" s="88" t="s">
        <v>247</v>
      </c>
      <c r="C13" s="89">
        <v>9</v>
      </c>
      <c r="D13" s="90">
        <v>0</v>
      </c>
      <c r="E13" s="91">
        <v>0</v>
      </c>
      <c r="F13" s="92">
        <f t="shared" si="0"/>
        <v>0</v>
      </c>
    </row>
    <row r="14" spans="1:6" s="71" customFormat="1" ht="14.25" customHeight="1">
      <c r="A14" s="87" t="s">
        <v>248</v>
      </c>
      <c r="B14" s="88" t="s">
        <v>249</v>
      </c>
      <c r="C14" s="89">
        <v>10</v>
      </c>
      <c r="D14" s="90">
        <v>0</v>
      </c>
      <c r="E14" s="91">
        <v>0</v>
      </c>
      <c r="F14" s="92">
        <f t="shared" si="0"/>
        <v>0</v>
      </c>
    </row>
    <row r="15" spans="1:6" s="71" customFormat="1" ht="14.25" customHeight="1">
      <c r="A15" s="87" t="s">
        <v>250</v>
      </c>
      <c r="B15" s="88" t="s">
        <v>251</v>
      </c>
      <c r="C15" s="89">
        <v>11</v>
      </c>
      <c r="D15" s="90">
        <v>0</v>
      </c>
      <c r="E15" s="91">
        <v>0</v>
      </c>
      <c r="F15" s="92">
        <f t="shared" si="0"/>
        <v>0</v>
      </c>
    </row>
    <row r="16" spans="1:6" s="71" customFormat="1" ht="14.25" customHeight="1">
      <c r="A16" s="87" t="s">
        <v>252</v>
      </c>
      <c r="B16" s="88" t="s">
        <v>253</v>
      </c>
      <c r="C16" s="89">
        <v>12</v>
      </c>
      <c r="D16" s="90">
        <v>0</v>
      </c>
      <c r="E16" s="91">
        <v>0</v>
      </c>
      <c r="F16" s="92">
        <f t="shared" si="0"/>
        <v>0</v>
      </c>
    </row>
    <row r="17" spans="1:6" s="71" customFormat="1" ht="14.25" customHeight="1">
      <c r="A17" s="87" t="s">
        <v>254</v>
      </c>
      <c r="B17" s="88" t="s">
        <v>255</v>
      </c>
      <c r="C17" s="89">
        <v>13</v>
      </c>
      <c r="D17" s="90">
        <v>0</v>
      </c>
      <c r="E17" s="91">
        <v>0</v>
      </c>
      <c r="F17" s="92">
        <f t="shared" si="0"/>
        <v>0</v>
      </c>
    </row>
    <row r="18" spans="1:6" s="71" customFormat="1" ht="14.25" customHeight="1">
      <c r="A18" s="87" t="s">
        <v>256</v>
      </c>
      <c r="B18" s="88" t="s">
        <v>257</v>
      </c>
      <c r="C18" s="89">
        <v>14</v>
      </c>
      <c r="D18" s="90">
        <v>0</v>
      </c>
      <c r="E18" s="91">
        <v>0</v>
      </c>
      <c r="F18" s="92">
        <f t="shared" si="0"/>
        <v>0</v>
      </c>
    </row>
    <row r="19" spans="1:6" s="71" customFormat="1" ht="14.25" customHeight="1">
      <c r="A19" s="87" t="s">
        <v>258</v>
      </c>
      <c r="B19" s="88" t="s">
        <v>259</v>
      </c>
      <c r="C19" s="89">
        <v>15</v>
      </c>
      <c r="D19" s="90">
        <v>0</v>
      </c>
      <c r="E19" s="91">
        <v>0</v>
      </c>
      <c r="F19" s="92">
        <f t="shared" si="0"/>
        <v>0</v>
      </c>
    </row>
    <row r="20" spans="1:6" s="71" customFormat="1" ht="14.25" customHeight="1">
      <c r="A20" s="87" t="s">
        <v>260</v>
      </c>
      <c r="B20" s="88" t="s">
        <v>141</v>
      </c>
      <c r="C20" s="89">
        <v>16</v>
      </c>
      <c r="D20" s="90">
        <v>0</v>
      </c>
      <c r="E20" s="91">
        <v>0</v>
      </c>
      <c r="F20" s="92">
        <f t="shared" si="0"/>
        <v>0</v>
      </c>
    </row>
    <row r="21" spans="1:6" s="71" customFormat="1" ht="14.25" customHeight="1">
      <c r="A21" s="87" t="s">
        <v>261</v>
      </c>
      <c r="B21" s="88" t="s">
        <v>262</v>
      </c>
      <c r="C21" s="89">
        <v>17</v>
      </c>
      <c r="D21" s="90">
        <v>0</v>
      </c>
      <c r="E21" s="91">
        <v>0</v>
      </c>
      <c r="F21" s="92">
        <f t="shared" si="0"/>
        <v>0</v>
      </c>
    </row>
    <row r="22" spans="1:6" s="71" customFormat="1" ht="14.25" customHeight="1">
      <c r="A22" s="87" t="s">
        <v>263</v>
      </c>
      <c r="B22" s="88" t="s">
        <v>264</v>
      </c>
      <c r="C22" s="89">
        <v>18</v>
      </c>
      <c r="D22" s="90">
        <v>0</v>
      </c>
      <c r="E22" s="91">
        <v>0</v>
      </c>
      <c r="F22" s="92">
        <f t="shared" si="0"/>
        <v>0</v>
      </c>
    </row>
    <row r="23" spans="1:6" s="71" customFormat="1" ht="14.25" customHeight="1">
      <c r="A23" s="87" t="s">
        <v>265</v>
      </c>
      <c r="B23" s="88" t="s">
        <v>266</v>
      </c>
      <c r="C23" s="89">
        <v>19</v>
      </c>
      <c r="D23" s="90">
        <v>0</v>
      </c>
      <c r="E23" s="91">
        <v>0</v>
      </c>
      <c r="F23" s="92">
        <f t="shared" si="0"/>
        <v>0</v>
      </c>
    </row>
    <row r="24" spans="1:6" s="71" customFormat="1" ht="14.25" customHeight="1">
      <c r="A24" s="87" t="s">
        <v>267</v>
      </c>
      <c r="B24" s="88" t="s">
        <v>268</v>
      </c>
      <c r="C24" s="89">
        <v>20</v>
      </c>
      <c r="D24" s="90">
        <v>0</v>
      </c>
      <c r="E24" s="91">
        <v>0</v>
      </c>
      <c r="F24" s="92">
        <f t="shared" si="0"/>
        <v>0</v>
      </c>
    </row>
    <row r="25" spans="1:6" s="71" customFormat="1" ht="14.25" customHeight="1">
      <c r="A25" s="87" t="s">
        <v>269</v>
      </c>
      <c r="B25" s="88" t="s">
        <v>270</v>
      </c>
      <c r="C25" s="89">
        <v>21</v>
      </c>
      <c r="D25" s="90">
        <v>0</v>
      </c>
      <c r="E25" s="91">
        <v>0</v>
      </c>
      <c r="F25" s="92">
        <f t="shared" si="0"/>
        <v>0</v>
      </c>
    </row>
    <row r="26" spans="1:6" s="71" customFormat="1" ht="14.25" customHeight="1">
      <c r="A26" s="87" t="s">
        <v>271</v>
      </c>
      <c r="B26" s="88" t="s">
        <v>272</v>
      </c>
      <c r="C26" s="89">
        <v>22</v>
      </c>
      <c r="D26" s="90">
        <v>0</v>
      </c>
      <c r="E26" s="91">
        <v>0</v>
      </c>
      <c r="F26" s="92">
        <f t="shared" si="0"/>
        <v>0</v>
      </c>
    </row>
    <row r="27" spans="1:6" s="71" customFormat="1" ht="14.25" customHeight="1">
      <c r="A27" s="87" t="s">
        <v>273</v>
      </c>
      <c r="B27" s="88" t="s">
        <v>212</v>
      </c>
      <c r="C27" s="89">
        <v>23</v>
      </c>
      <c r="D27" s="90">
        <v>0</v>
      </c>
      <c r="E27" s="91">
        <v>0</v>
      </c>
      <c r="F27" s="92">
        <f t="shared" si="0"/>
        <v>0</v>
      </c>
    </row>
    <row r="28" spans="1:6" s="71" customFormat="1" ht="14.25" customHeight="1">
      <c r="A28" s="87" t="s">
        <v>274</v>
      </c>
      <c r="B28" s="88" t="s">
        <v>275</v>
      </c>
      <c r="C28" s="89">
        <v>24</v>
      </c>
      <c r="D28" s="90">
        <v>0</v>
      </c>
      <c r="E28" s="91">
        <v>0</v>
      </c>
      <c r="F28" s="92">
        <f t="shared" si="0"/>
        <v>0</v>
      </c>
    </row>
    <row r="29" spans="1:6" s="71" customFormat="1" ht="14.25" customHeight="1">
      <c r="A29" s="87" t="s">
        <v>276</v>
      </c>
      <c r="B29" s="88" t="s">
        <v>277</v>
      </c>
      <c r="C29" s="89">
        <v>25</v>
      </c>
      <c r="D29" s="90">
        <v>0</v>
      </c>
      <c r="E29" s="91">
        <v>0</v>
      </c>
      <c r="F29" s="92">
        <f t="shared" si="0"/>
        <v>0</v>
      </c>
    </row>
    <row r="30" spans="1:6" s="71" customFormat="1" ht="14.25" customHeight="1">
      <c r="A30" s="87" t="s">
        <v>278</v>
      </c>
      <c r="B30" s="88" t="s">
        <v>279</v>
      </c>
      <c r="C30" s="89">
        <v>26</v>
      </c>
      <c r="D30" s="90">
        <v>0</v>
      </c>
      <c r="E30" s="91">
        <v>0</v>
      </c>
      <c r="F30" s="92">
        <f t="shared" si="0"/>
        <v>0</v>
      </c>
    </row>
    <row r="31" spans="1:6" s="71" customFormat="1" ht="14.25" customHeight="1">
      <c r="A31" s="87" t="s">
        <v>280</v>
      </c>
      <c r="B31" s="88" t="s">
        <v>281</v>
      </c>
      <c r="C31" s="89">
        <v>27</v>
      </c>
      <c r="D31" s="90">
        <v>0</v>
      </c>
      <c r="E31" s="91">
        <v>0</v>
      </c>
      <c r="F31" s="92">
        <f t="shared" si="0"/>
        <v>0</v>
      </c>
    </row>
    <row r="32" spans="1:6" s="71" customFormat="1" ht="14.25" customHeight="1">
      <c r="A32" s="87" t="s">
        <v>282</v>
      </c>
      <c r="B32" s="88" t="s">
        <v>283</v>
      </c>
      <c r="C32" s="89">
        <v>28</v>
      </c>
      <c r="D32" s="90">
        <v>0</v>
      </c>
      <c r="E32" s="91">
        <v>0</v>
      </c>
      <c r="F32" s="92">
        <f t="shared" si="0"/>
        <v>0</v>
      </c>
    </row>
    <row r="33" spans="1:6" s="71" customFormat="1" ht="14.25" customHeight="1">
      <c r="A33" s="87" t="s">
        <v>284</v>
      </c>
      <c r="B33" s="88" t="s">
        <v>285</v>
      </c>
      <c r="C33" s="89">
        <v>29</v>
      </c>
      <c r="D33" s="90">
        <v>0</v>
      </c>
      <c r="E33" s="91">
        <v>0</v>
      </c>
      <c r="F33" s="92">
        <f t="shared" si="0"/>
        <v>0</v>
      </c>
    </row>
    <row r="34" spans="1:6" s="71" customFormat="1" ht="14.25" customHeight="1" thickBot="1">
      <c r="A34" s="93" t="s">
        <v>286</v>
      </c>
      <c r="B34" s="94" t="s">
        <v>287</v>
      </c>
      <c r="C34" s="95">
        <v>30</v>
      </c>
      <c r="D34" s="96">
        <v>0</v>
      </c>
      <c r="E34" s="97">
        <v>0</v>
      </c>
      <c r="F34" s="92">
        <f t="shared" si="0"/>
        <v>0</v>
      </c>
    </row>
    <row r="35" spans="1:6" s="71" customFormat="1" ht="14.25" customHeight="1" thickBot="1">
      <c r="A35" s="98"/>
      <c r="B35" s="99" t="s">
        <v>288</v>
      </c>
      <c r="C35" s="100">
        <v>31</v>
      </c>
      <c r="D35" s="101">
        <f>SUM(D5:D34)</f>
        <v>3874.06</v>
      </c>
      <c r="E35" s="102">
        <f>SUM(E5:E34)</f>
        <v>0</v>
      </c>
      <c r="F35" s="103">
        <f t="shared" si="0"/>
        <v>3874.06</v>
      </c>
    </row>
    <row r="36" spans="1:6" s="71" customFormat="1" ht="14.25" customHeight="1">
      <c r="A36" s="81" t="s">
        <v>289</v>
      </c>
      <c r="B36" s="82" t="s">
        <v>290</v>
      </c>
      <c r="C36" s="83">
        <v>32</v>
      </c>
      <c r="D36" s="84">
        <v>3874.61</v>
      </c>
      <c r="E36" s="85">
        <v>0</v>
      </c>
      <c r="F36" s="92">
        <f t="shared" si="0"/>
        <v>3874.61</v>
      </c>
    </row>
    <row r="37" spans="1:6" s="71" customFormat="1" ht="14.25" customHeight="1">
      <c r="A37" s="87" t="s">
        <v>291</v>
      </c>
      <c r="B37" s="88" t="s">
        <v>292</v>
      </c>
      <c r="C37" s="89">
        <v>33</v>
      </c>
      <c r="D37" s="90">
        <v>0</v>
      </c>
      <c r="E37" s="91">
        <v>0</v>
      </c>
      <c r="F37" s="92">
        <f aca="true" t="shared" si="1" ref="F37:F66">D37+E37</f>
        <v>0</v>
      </c>
    </row>
    <row r="38" spans="1:6" s="71" customFormat="1" ht="14.25" customHeight="1">
      <c r="A38" s="87" t="s">
        <v>293</v>
      </c>
      <c r="B38" s="88" t="s">
        <v>294</v>
      </c>
      <c r="C38" s="89">
        <v>34</v>
      </c>
      <c r="D38" s="90">
        <v>0</v>
      </c>
      <c r="E38" s="91">
        <v>0</v>
      </c>
      <c r="F38" s="92">
        <f t="shared" si="1"/>
        <v>0</v>
      </c>
    </row>
    <row r="39" spans="1:6" s="71" customFormat="1" ht="14.25" customHeight="1">
      <c r="A39" s="87" t="s">
        <v>295</v>
      </c>
      <c r="B39" s="88" t="s">
        <v>296</v>
      </c>
      <c r="C39" s="89">
        <v>35</v>
      </c>
      <c r="D39" s="90">
        <v>0</v>
      </c>
      <c r="E39" s="91">
        <v>0</v>
      </c>
      <c r="F39" s="92">
        <f t="shared" si="1"/>
        <v>0</v>
      </c>
    </row>
    <row r="40" spans="1:6" s="71" customFormat="1" ht="14.25" customHeight="1">
      <c r="A40" s="87" t="s">
        <v>297</v>
      </c>
      <c r="B40" s="88" t="s">
        <v>298</v>
      </c>
      <c r="C40" s="89">
        <v>36</v>
      </c>
      <c r="D40" s="90">
        <v>0</v>
      </c>
      <c r="E40" s="91">
        <v>0</v>
      </c>
      <c r="F40" s="92">
        <f t="shared" si="1"/>
        <v>0</v>
      </c>
    </row>
    <row r="41" spans="1:6" s="71" customFormat="1" ht="14.25" customHeight="1">
      <c r="A41" s="87" t="s">
        <v>299</v>
      </c>
      <c r="B41" s="88" t="s">
        <v>300</v>
      </c>
      <c r="C41" s="89">
        <v>37</v>
      </c>
      <c r="D41" s="90">
        <v>0</v>
      </c>
      <c r="E41" s="91">
        <v>0</v>
      </c>
      <c r="F41" s="92">
        <f t="shared" si="1"/>
        <v>0</v>
      </c>
    </row>
    <row r="42" spans="1:6" s="71" customFormat="1" ht="14.25" customHeight="1">
      <c r="A42" s="87" t="s">
        <v>301</v>
      </c>
      <c r="B42" s="88" t="s">
        <v>302</v>
      </c>
      <c r="C42" s="89">
        <v>38</v>
      </c>
      <c r="D42" s="90">
        <v>0</v>
      </c>
      <c r="E42" s="91">
        <v>0</v>
      </c>
      <c r="F42" s="92">
        <f t="shared" si="1"/>
        <v>0</v>
      </c>
    </row>
    <row r="43" spans="1:6" s="71" customFormat="1" ht="14.25" customHeight="1">
      <c r="A43" s="87" t="s">
        <v>303</v>
      </c>
      <c r="B43" s="88" t="s">
        <v>304</v>
      </c>
      <c r="C43" s="89">
        <v>39</v>
      </c>
      <c r="D43" s="90">
        <v>0</v>
      </c>
      <c r="E43" s="91">
        <v>0</v>
      </c>
      <c r="F43" s="92">
        <f t="shared" si="1"/>
        <v>0</v>
      </c>
    </row>
    <row r="44" spans="1:6" s="71" customFormat="1" ht="14.25" customHeight="1">
      <c r="A44" s="87" t="s">
        <v>305</v>
      </c>
      <c r="B44" s="88" t="s">
        <v>306</v>
      </c>
      <c r="C44" s="89">
        <v>40</v>
      </c>
      <c r="D44" s="90">
        <v>0</v>
      </c>
      <c r="E44" s="91">
        <v>0</v>
      </c>
      <c r="F44" s="92">
        <f t="shared" si="1"/>
        <v>0</v>
      </c>
    </row>
    <row r="45" spans="1:6" s="71" customFormat="1" ht="14.25" customHeight="1">
      <c r="A45" s="87" t="s">
        <v>307</v>
      </c>
      <c r="B45" s="88" t="s">
        <v>308</v>
      </c>
      <c r="C45" s="89">
        <v>41</v>
      </c>
      <c r="D45" s="90">
        <v>0</v>
      </c>
      <c r="E45" s="91">
        <v>0</v>
      </c>
      <c r="F45" s="92">
        <f t="shared" si="1"/>
        <v>0</v>
      </c>
    </row>
    <row r="46" spans="1:6" s="71" customFormat="1" ht="14.25" customHeight="1">
      <c r="A46" s="87" t="s">
        <v>309</v>
      </c>
      <c r="B46" s="88" t="s">
        <v>310</v>
      </c>
      <c r="C46" s="89">
        <v>42</v>
      </c>
      <c r="D46" s="90">
        <v>0</v>
      </c>
      <c r="E46" s="91">
        <v>0</v>
      </c>
      <c r="F46" s="92">
        <f t="shared" si="1"/>
        <v>0</v>
      </c>
    </row>
    <row r="47" spans="1:6" s="71" customFormat="1" ht="14.25" customHeight="1">
      <c r="A47" s="87" t="s">
        <v>311</v>
      </c>
      <c r="B47" s="88" t="s">
        <v>262</v>
      </c>
      <c r="C47" s="89">
        <v>43</v>
      </c>
      <c r="D47" s="90">
        <v>0</v>
      </c>
      <c r="E47" s="91">
        <v>0</v>
      </c>
      <c r="F47" s="92">
        <f t="shared" si="1"/>
        <v>0</v>
      </c>
    </row>
    <row r="48" spans="1:6" s="71" customFormat="1" ht="14.25" customHeight="1">
      <c r="A48" s="87" t="s">
        <v>312</v>
      </c>
      <c r="B48" s="88" t="s">
        <v>264</v>
      </c>
      <c r="C48" s="89">
        <v>44</v>
      </c>
      <c r="D48" s="90">
        <v>0</v>
      </c>
      <c r="E48" s="91">
        <v>0</v>
      </c>
      <c r="F48" s="92">
        <f t="shared" si="1"/>
        <v>0</v>
      </c>
    </row>
    <row r="49" spans="1:6" s="71" customFormat="1" ht="14.25" customHeight="1">
      <c r="A49" s="87" t="s">
        <v>313</v>
      </c>
      <c r="B49" s="88" t="s">
        <v>314</v>
      </c>
      <c r="C49" s="89">
        <v>45</v>
      </c>
      <c r="D49" s="90">
        <v>0</v>
      </c>
      <c r="E49" s="91">
        <v>0</v>
      </c>
      <c r="F49" s="92">
        <f t="shared" si="1"/>
        <v>0</v>
      </c>
    </row>
    <row r="50" spans="1:6" s="71" customFormat="1" ht="14.25" customHeight="1">
      <c r="A50" s="87" t="s">
        <v>315</v>
      </c>
      <c r="B50" s="88" t="s">
        <v>268</v>
      </c>
      <c r="C50" s="89">
        <v>46</v>
      </c>
      <c r="D50" s="90">
        <v>0</v>
      </c>
      <c r="E50" s="91">
        <v>0</v>
      </c>
      <c r="F50" s="92">
        <f t="shared" si="1"/>
        <v>0</v>
      </c>
    </row>
    <row r="51" spans="1:6" s="71" customFormat="1" ht="14.25" customHeight="1">
      <c r="A51" s="87" t="s">
        <v>316</v>
      </c>
      <c r="B51" s="88" t="s">
        <v>317</v>
      </c>
      <c r="C51" s="89">
        <v>47</v>
      </c>
      <c r="D51" s="90">
        <v>0</v>
      </c>
      <c r="E51" s="91">
        <v>0</v>
      </c>
      <c r="F51" s="92">
        <f t="shared" si="1"/>
        <v>0</v>
      </c>
    </row>
    <row r="52" spans="1:6" s="71" customFormat="1" ht="14.25" customHeight="1">
      <c r="A52" s="87">
        <v>648</v>
      </c>
      <c r="B52" s="88" t="s">
        <v>318</v>
      </c>
      <c r="C52" s="89">
        <v>48</v>
      </c>
      <c r="D52" s="90">
        <v>0</v>
      </c>
      <c r="E52" s="91">
        <v>0</v>
      </c>
      <c r="F52" s="92">
        <f t="shared" si="1"/>
        <v>0</v>
      </c>
    </row>
    <row r="53" spans="1:6" s="71" customFormat="1" ht="14.25" customHeight="1">
      <c r="A53" s="87" t="s">
        <v>319</v>
      </c>
      <c r="B53" s="88" t="s">
        <v>320</v>
      </c>
      <c r="C53" s="89">
        <v>49</v>
      </c>
      <c r="D53" s="90">
        <v>3.8</v>
      </c>
      <c r="E53" s="91">
        <v>0</v>
      </c>
      <c r="F53" s="92">
        <f t="shared" si="1"/>
        <v>3.8</v>
      </c>
    </row>
    <row r="54" spans="1:6" s="71" customFormat="1" ht="14.25" customHeight="1">
      <c r="A54" s="87" t="s">
        <v>321</v>
      </c>
      <c r="B54" s="88" t="s">
        <v>322</v>
      </c>
      <c r="C54" s="89">
        <v>50</v>
      </c>
      <c r="D54" s="90">
        <v>0</v>
      </c>
      <c r="E54" s="91">
        <v>0</v>
      </c>
      <c r="F54" s="92">
        <f t="shared" si="1"/>
        <v>0</v>
      </c>
    </row>
    <row r="55" spans="1:6" s="71" customFormat="1" ht="14.25" customHeight="1">
      <c r="A55" s="87" t="s">
        <v>323</v>
      </c>
      <c r="B55" s="88" t="s">
        <v>324</v>
      </c>
      <c r="C55" s="89">
        <v>51</v>
      </c>
      <c r="D55" s="90">
        <v>0</v>
      </c>
      <c r="E55" s="91">
        <v>0</v>
      </c>
      <c r="F55" s="92">
        <f t="shared" si="1"/>
        <v>0</v>
      </c>
    </row>
    <row r="56" spans="1:6" s="71" customFormat="1" ht="14.25" customHeight="1">
      <c r="A56" s="87" t="s">
        <v>325</v>
      </c>
      <c r="B56" s="88" t="s">
        <v>326</v>
      </c>
      <c r="C56" s="89">
        <v>52</v>
      </c>
      <c r="D56" s="90">
        <v>0</v>
      </c>
      <c r="E56" s="91">
        <v>0</v>
      </c>
      <c r="F56" s="92">
        <f t="shared" si="1"/>
        <v>0</v>
      </c>
    </row>
    <row r="57" spans="1:6" s="71" customFormat="1" ht="14.25" customHeight="1">
      <c r="A57" s="87" t="s">
        <v>327</v>
      </c>
      <c r="B57" s="88" t="s">
        <v>328</v>
      </c>
      <c r="C57" s="89">
        <v>53</v>
      </c>
      <c r="D57" s="90">
        <v>0</v>
      </c>
      <c r="E57" s="91">
        <v>0</v>
      </c>
      <c r="F57" s="92">
        <f t="shared" si="1"/>
        <v>0</v>
      </c>
    </row>
    <row r="58" spans="1:6" s="71" customFormat="1" ht="14.25" customHeight="1">
      <c r="A58" s="87" t="s">
        <v>329</v>
      </c>
      <c r="B58" s="88" t="s">
        <v>330</v>
      </c>
      <c r="C58" s="89">
        <v>54</v>
      </c>
      <c r="D58" s="90">
        <v>0</v>
      </c>
      <c r="E58" s="91">
        <v>0</v>
      </c>
      <c r="F58" s="92">
        <f t="shared" si="1"/>
        <v>0</v>
      </c>
    </row>
    <row r="59" spans="1:6" s="71" customFormat="1" ht="14.25" customHeight="1">
      <c r="A59" s="87" t="s">
        <v>331</v>
      </c>
      <c r="B59" s="88" t="s">
        <v>332</v>
      </c>
      <c r="C59" s="89">
        <v>55</v>
      </c>
      <c r="D59" s="90">
        <v>0</v>
      </c>
      <c r="E59" s="91">
        <v>0</v>
      </c>
      <c r="F59" s="92">
        <f t="shared" si="1"/>
        <v>0</v>
      </c>
    </row>
    <row r="60" spans="1:6" s="71" customFormat="1" ht="14.25" customHeight="1">
      <c r="A60" s="87" t="s">
        <v>333</v>
      </c>
      <c r="B60" s="88" t="s">
        <v>334</v>
      </c>
      <c r="C60" s="89">
        <v>56</v>
      </c>
      <c r="D60" s="90">
        <v>0</v>
      </c>
      <c r="E60" s="91">
        <v>0</v>
      </c>
      <c r="F60" s="92">
        <f t="shared" si="1"/>
        <v>0</v>
      </c>
    </row>
    <row r="61" spans="1:6" s="71" customFormat="1" ht="14.25" customHeight="1" thickBot="1">
      <c r="A61" s="93" t="s">
        <v>335</v>
      </c>
      <c r="B61" s="94" t="s">
        <v>336</v>
      </c>
      <c r="C61" s="95">
        <v>57</v>
      </c>
      <c r="D61" s="96">
        <v>0</v>
      </c>
      <c r="E61" s="97">
        <v>0</v>
      </c>
      <c r="F61" s="92">
        <f t="shared" si="1"/>
        <v>0</v>
      </c>
    </row>
    <row r="62" spans="1:6" s="71" customFormat="1" ht="14.25" customHeight="1" thickBot="1">
      <c r="A62" s="98"/>
      <c r="B62" s="99" t="s">
        <v>337</v>
      </c>
      <c r="C62" s="100">
        <v>58</v>
      </c>
      <c r="D62" s="101">
        <f>SUM(D36:D61)</f>
        <v>3878.4100000000003</v>
      </c>
      <c r="E62" s="102">
        <f>SUM(E36:E61)</f>
        <v>0</v>
      </c>
      <c r="F62" s="103">
        <f t="shared" si="1"/>
        <v>3878.4100000000003</v>
      </c>
    </row>
    <row r="63" spans="1:6" s="71" customFormat="1" ht="14.25" customHeight="1" thickBot="1">
      <c r="A63" s="104"/>
      <c r="B63" s="105" t="s">
        <v>338</v>
      </c>
      <c r="C63" s="106">
        <v>59</v>
      </c>
      <c r="D63" s="107">
        <f>D62-D35</f>
        <v>4.350000000000364</v>
      </c>
      <c r="E63" s="108">
        <f>E62-E35</f>
        <v>0</v>
      </c>
      <c r="F63" s="109">
        <f t="shared" si="1"/>
        <v>4.350000000000364</v>
      </c>
    </row>
    <row r="64" spans="1:6" s="71" customFormat="1" ht="14.25" customHeight="1">
      <c r="A64" s="81" t="s">
        <v>339</v>
      </c>
      <c r="B64" s="82" t="s">
        <v>340</v>
      </c>
      <c r="C64" s="83">
        <v>60</v>
      </c>
      <c r="D64" s="84">
        <v>0</v>
      </c>
      <c r="E64" s="85">
        <v>0</v>
      </c>
      <c r="F64" s="92">
        <f t="shared" si="1"/>
        <v>0</v>
      </c>
    </row>
    <row r="65" spans="1:6" s="71" customFormat="1" ht="14.25" customHeight="1">
      <c r="A65" s="87" t="s">
        <v>341</v>
      </c>
      <c r="B65" s="88" t="s">
        <v>342</v>
      </c>
      <c r="C65" s="89">
        <v>61</v>
      </c>
      <c r="D65" s="90">
        <v>0</v>
      </c>
      <c r="E65" s="91">
        <v>0</v>
      </c>
      <c r="F65" s="92">
        <f t="shared" si="1"/>
        <v>0</v>
      </c>
    </row>
    <row r="66" spans="1:6" s="71" customFormat="1" ht="14.25" customHeight="1" thickBot="1">
      <c r="A66" s="110"/>
      <c r="B66" s="111" t="s">
        <v>343</v>
      </c>
      <c r="C66" s="112">
        <v>62</v>
      </c>
      <c r="D66" s="113">
        <f>D63-D64-D65</f>
        <v>4.350000000000364</v>
      </c>
      <c r="E66" s="114">
        <f>E63-E64-E65</f>
        <v>0</v>
      </c>
      <c r="F66" s="115">
        <f t="shared" si="1"/>
        <v>4.350000000000364</v>
      </c>
    </row>
    <row r="67" spans="1:3" s="71" customFormat="1" ht="14.25" customHeight="1">
      <c r="A67"/>
      <c r="B67"/>
      <c r="C67"/>
    </row>
    <row r="68" ht="12.75">
      <c r="A68" t="s">
        <v>221</v>
      </c>
    </row>
    <row r="69" spans="1:3" ht="12.75">
      <c r="A69" t="s">
        <v>344</v>
      </c>
      <c r="B69" s="116"/>
      <c r="C69" s="116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selection activeCell="H5" sqref="H5"/>
    </sheetView>
  </sheetViews>
  <sheetFormatPr defaultColWidth="9.125" defaultRowHeight="12.75"/>
  <cols>
    <col min="1" max="1" width="63.125" style="6" customWidth="1"/>
    <col min="2" max="2" width="18.625" style="6" customWidth="1"/>
    <col min="3" max="3" width="3.75390625" style="6" customWidth="1"/>
    <col min="4" max="5" width="12.75390625" style="6" customWidth="1"/>
    <col min="6" max="16384" width="8.875" style="6" customWidth="1"/>
  </cols>
  <sheetData>
    <row r="1" spans="1:5" s="2" customFormat="1" ht="12.75" customHeight="1">
      <c r="A1" s="4" t="s">
        <v>345</v>
      </c>
      <c r="D1" s="2" t="s">
        <v>1</v>
      </c>
      <c r="E1" s="117" t="s">
        <v>2</v>
      </c>
    </row>
    <row r="2" s="2" customFormat="1" ht="12.75" customHeight="1">
      <c r="A2" s="118" t="s">
        <v>346</v>
      </c>
    </row>
    <row r="3" ht="12.75" customHeight="1" thickBot="1">
      <c r="A3" s="119"/>
    </row>
    <row r="4" spans="1:5" s="4" customFormat="1" ht="12.75" customHeight="1">
      <c r="A4" s="120" t="s">
        <v>347</v>
      </c>
      <c r="B4" s="121"/>
      <c r="C4" s="122" t="s">
        <v>7</v>
      </c>
      <c r="D4" s="123" t="s">
        <v>348</v>
      </c>
      <c r="E4" s="124" t="s">
        <v>349</v>
      </c>
    </row>
    <row r="5" spans="1:5" ht="12.75" customHeight="1" thickBot="1">
      <c r="A5" s="125"/>
      <c r="B5" s="126"/>
      <c r="C5" s="127"/>
      <c r="D5" s="128">
        <v>1</v>
      </c>
      <c r="E5" s="129">
        <v>2</v>
      </c>
    </row>
    <row r="6" spans="1:5" ht="12.75" customHeight="1">
      <c r="A6" s="130" t="s">
        <v>350</v>
      </c>
      <c r="B6" s="131" t="s">
        <v>351</v>
      </c>
      <c r="C6" s="132">
        <v>1</v>
      </c>
      <c r="D6" s="133" t="s">
        <v>352</v>
      </c>
      <c r="E6" s="134">
        <v>0</v>
      </c>
    </row>
    <row r="7" spans="1:5" ht="12.75" customHeight="1">
      <c r="A7" s="135" t="s">
        <v>353</v>
      </c>
      <c r="B7" s="136"/>
      <c r="C7" s="137">
        <v>2</v>
      </c>
      <c r="D7" s="138" t="s">
        <v>352</v>
      </c>
      <c r="E7" s="139">
        <v>0</v>
      </c>
    </row>
    <row r="8" spans="1:5" ht="12.75" customHeight="1">
      <c r="A8" s="135" t="s">
        <v>354</v>
      </c>
      <c r="B8" s="136"/>
      <c r="C8" s="137">
        <v>3</v>
      </c>
      <c r="D8" s="138" t="s">
        <v>352</v>
      </c>
      <c r="E8" s="139">
        <v>0</v>
      </c>
    </row>
    <row r="9" spans="1:5" ht="12.75" customHeight="1">
      <c r="A9" s="135" t="s">
        <v>355</v>
      </c>
      <c r="B9" s="136"/>
      <c r="C9" s="137">
        <v>4</v>
      </c>
      <c r="D9" s="138" t="s">
        <v>352</v>
      </c>
      <c r="E9" s="139">
        <v>0</v>
      </c>
    </row>
    <row r="10" spans="1:5" ht="12.75" customHeight="1">
      <c r="A10" s="135" t="s">
        <v>356</v>
      </c>
      <c r="B10" s="136"/>
      <c r="C10" s="137">
        <v>5</v>
      </c>
      <c r="D10" s="138" t="s">
        <v>352</v>
      </c>
      <c r="E10" s="139">
        <v>0</v>
      </c>
    </row>
    <row r="11" spans="1:5" ht="12.75" customHeight="1">
      <c r="A11" s="135" t="s">
        <v>357</v>
      </c>
      <c r="B11" s="136"/>
      <c r="C11" s="137">
        <v>6</v>
      </c>
      <c r="D11" s="138" t="s">
        <v>352</v>
      </c>
      <c r="E11" s="139">
        <v>0</v>
      </c>
    </row>
    <row r="12" spans="1:5" ht="12.75" customHeight="1">
      <c r="A12" s="135" t="s">
        <v>358</v>
      </c>
      <c r="B12" s="140" t="s">
        <v>359</v>
      </c>
      <c r="C12" s="137">
        <v>7</v>
      </c>
      <c r="D12" s="138" t="s">
        <v>352</v>
      </c>
      <c r="E12" s="139">
        <v>0</v>
      </c>
    </row>
    <row r="13" spans="1:5" ht="12.75" customHeight="1">
      <c r="A13" s="135" t="s">
        <v>360</v>
      </c>
      <c r="B13" s="140" t="s">
        <v>361</v>
      </c>
      <c r="C13" s="137">
        <v>8</v>
      </c>
      <c r="D13" s="138" t="s">
        <v>352</v>
      </c>
      <c r="E13" s="139">
        <v>0</v>
      </c>
    </row>
    <row r="14" spans="1:5" ht="12.75" customHeight="1">
      <c r="A14" s="135" t="s">
        <v>362</v>
      </c>
      <c r="B14" s="140" t="s">
        <v>363</v>
      </c>
      <c r="C14" s="137">
        <v>9</v>
      </c>
      <c r="D14" s="138" t="s">
        <v>352</v>
      </c>
      <c r="E14" s="139">
        <v>0</v>
      </c>
    </row>
    <row r="15" spans="1:5" ht="12.75" customHeight="1">
      <c r="A15" s="135" t="s">
        <v>364</v>
      </c>
      <c r="B15" s="140"/>
      <c r="C15" s="137">
        <v>10</v>
      </c>
      <c r="D15" s="138" t="s">
        <v>352</v>
      </c>
      <c r="E15" s="139">
        <v>0</v>
      </c>
    </row>
    <row r="16" spans="1:5" ht="12.75" customHeight="1">
      <c r="A16" s="135" t="s">
        <v>365</v>
      </c>
      <c r="B16" s="136"/>
      <c r="C16" s="137">
        <v>11</v>
      </c>
      <c r="D16" s="138" t="s">
        <v>352</v>
      </c>
      <c r="E16" s="139">
        <v>0</v>
      </c>
    </row>
    <row r="17" spans="1:5" ht="12.75" customHeight="1">
      <c r="A17" s="135" t="s">
        <v>366</v>
      </c>
      <c r="B17" s="136"/>
      <c r="C17" s="137">
        <v>12</v>
      </c>
      <c r="D17" s="138" t="s">
        <v>352</v>
      </c>
      <c r="E17" s="139">
        <v>0</v>
      </c>
    </row>
    <row r="18" spans="1:5" ht="12.75" customHeight="1">
      <c r="A18" s="135" t="s">
        <v>367</v>
      </c>
      <c r="B18" s="136"/>
      <c r="C18" s="137">
        <v>13</v>
      </c>
      <c r="D18" s="138" t="s">
        <v>352</v>
      </c>
      <c r="E18" s="139">
        <v>0</v>
      </c>
    </row>
    <row r="19" spans="1:5" ht="12.75" customHeight="1">
      <c r="A19" s="135" t="s">
        <v>368</v>
      </c>
      <c r="B19" s="140" t="s">
        <v>363</v>
      </c>
      <c r="C19" s="137">
        <v>14</v>
      </c>
      <c r="D19" s="138" t="s">
        <v>352</v>
      </c>
      <c r="E19" s="139">
        <v>0</v>
      </c>
    </row>
    <row r="20" spans="1:5" ht="12.75" customHeight="1">
      <c r="A20" s="135" t="s">
        <v>369</v>
      </c>
      <c r="B20" s="140" t="s">
        <v>363</v>
      </c>
      <c r="C20" s="137">
        <v>15</v>
      </c>
      <c r="D20" s="138" t="s">
        <v>352</v>
      </c>
      <c r="E20" s="139">
        <v>0</v>
      </c>
    </row>
    <row r="21" spans="1:5" ht="12.75" customHeight="1">
      <c r="A21" s="135" t="s">
        <v>370</v>
      </c>
      <c r="B21" s="140" t="s">
        <v>363</v>
      </c>
      <c r="C21" s="137">
        <v>16</v>
      </c>
      <c r="D21" s="138" t="s">
        <v>352</v>
      </c>
      <c r="E21" s="139">
        <v>0</v>
      </c>
    </row>
    <row r="22" spans="1:5" ht="12.75" customHeight="1">
      <c r="A22" s="135" t="s">
        <v>371</v>
      </c>
      <c r="B22" s="140" t="s">
        <v>363</v>
      </c>
      <c r="C22" s="137">
        <v>17</v>
      </c>
      <c r="D22" s="138" t="s">
        <v>352</v>
      </c>
      <c r="E22" s="139">
        <v>0</v>
      </c>
    </row>
    <row r="23" spans="1:5" ht="12.75" customHeight="1">
      <c r="A23" s="135" t="s">
        <v>372</v>
      </c>
      <c r="B23" s="140" t="s">
        <v>363</v>
      </c>
      <c r="C23" s="137">
        <v>18</v>
      </c>
      <c r="D23" s="138" t="s">
        <v>352</v>
      </c>
      <c r="E23" s="139">
        <v>0</v>
      </c>
    </row>
    <row r="24" spans="1:5" ht="12.75" customHeight="1">
      <c r="A24" s="135" t="s">
        <v>373</v>
      </c>
      <c r="B24" s="140" t="s">
        <v>363</v>
      </c>
      <c r="C24" s="137">
        <v>19</v>
      </c>
      <c r="D24" s="138" t="s">
        <v>352</v>
      </c>
      <c r="E24" s="139">
        <v>0</v>
      </c>
    </row>
    <row r="25" spans="1:5" ht="12.75" customHeight="1">
      <c r="A25" s="141" t="s">
        <v>374</v>
      </c>
      <c r="B25" s="140" t="s">
        <v>363</v>
      </c>
      <c r="C25" s="137">
        <v>50</v>
      </c>
      <c r="D25" s="142">
        <v>0</v>
      </c>
      <c r="E25" s="139">
        <v>0</v>
      </c>
    </row>
    <row r="26" spans="1:5" ht="12.75" customHeight="1">
      <c r="A26" s="141" t="s">
        <v>375</v>
      </c>
      <c r="B26" s="140" t="s">
        <v>363</v>
      </c>
      <c r="C26" s="137">
        <v>51</v>
      </c>
      <c r="D26" s="142">
        <v>0</v>
      </c>
      <c r="E26" s="139">
        <v>0</v>
      </c>
    </row>
    <row r="27" spans="1:5" ht="12.75" customHeight="1">
      <c r="A27" s="143" t="s">
        <v>376</v>
      </c>
      <c r="B27" s="140" t="s">
        <v>377</v>
      </c>
      <c r="C27" s="137">
        <v>20</v>
      </c>
      <c r="D27" s="142">
        <v>0</v>
      </c>
      <c r="E27" s="139">
        <v>0</v>
      </c>
    </row>
    <row r="28" spans="1:5" ht="12.75" customHeight="1">
      <c r="A28" s="143" t="s">
        <v>378</v>
      </c>
      <c r="B28" s="140" t="s">
        <v>377</v>
      </c>
      <c r="C28" s="137">
        <v>21</v>
      </c>
      <c r="D28" s="142">
        <v>0</v>
      </c>
      <c r="E28" s="139">
        <v>0</v>
      </c>
    </row>
    <row r="29" spans="1:5" ht="12.75" customHeight="1">
      <c r="A29" s="135" t="s">
        <v>379</v>
      </c>
      <c r="B29" s="140" t="s">
        <v>380</v>
      </c>
      <c r="C29" s="137">
        <v>22</v>
      </c>
      <c r="D29" s="142">
        <v>0</v>
      </c>
      <c r="E29" s="139">
        <v>0</v>
      </c>
    </row>
    <row r="30" spans="1:5" ht="12.75" customHeight="1">
      <c r="A30" s="135" t="s">
        <v>381</v>
      </c>
      <c r="B30" s="140" t="s">
        <v>380</v>
      </c>
      <c r="C30" s="137">
        <v>23</v>
      </c>
      <c r="D30" s="142">
        <v>0</v>
      </c>
      <c r="E30" s="139">
        <v>0</v>
      </c>
    </row>
    <row r="31" spans="1:5" ht="12.75" customHeight="1">
      <c r="A31" s="135" t="s">
        <v>382</v>
      </c>
      <c r="B31" s="140" t="s">
        <v>380</v>
      </c>
      <c r="C31" s="137">
        <v>24</v>
      </c>
      <c r="D31" s="142">
        <v>0</v>
      </c>
      <c r="E31" s="139">
        <v>0</v>
      </c>
    </row>
    <row r="32" spans="1:5" ht="12.75" customHeight="1">
      <c r="A32" s="135" t="s">
        <v>383</v>
      </c>
      <c r="B32" s="140" t="s">
        <v>380</v>
      </c>
      <c r="C32" s="137">
        <v>25</v>
      </c>
      <c r="D32" s="142">
        <v>0</v>
      </c>
      <c r="E32" s="139">
        <v>0</v>
      </c>
    </row>
    <row r="33" spans="1:5" ht="12.75" customHeight="1">
      <c r="A33" s="135" t="s">
        <v>384</v>
      </c>
      <c r="B33" s="140" t="s">
        <v>380</v>
      </c>
      <c r="C33" s="137">
        <v>26</v>
      </c>
      <c r="D33" s="142">
        <v>0</v>
      </c>
      <c r="E33" s="139">
        <v>0</v>
      </c>
    </row>
    <row r="34" spans="1:5" ht="12.75" customHeight="1">
      <c r="A34" s="135" t="s">
        <v>385</v>
      </c>
      <c r="B34" s="140" t="s">
        <v>386</v>
      </c>
      <c r="C34" s="137">
        <v>27</v>
      </c>
      <c r="D34" s="142">
        <v>0</v>
      </c>
      <c r="E34" s="139">
        <v>0</v>
      </c>
    </row>
    <row r="35" spans="1:5" ht="12.75" customHeight="1">
      <c r="A35" s="135" t="s">
        <v>387</v>
      </c>
      <c r="B35" s="140" t="s">
        <v>386</v>
      </c>
      <c r="C35" s="144">
        <v>28</v>
      </c>
      <c r="D35" s="142">
        <v>0</v>
      </c>
      <c r="E35" s="139">
        <v>0</v>
      </c>
    </row>
    <row r="36" spans="1:5" ht="12.75" customHeight="1">
      <c r="A36" s="135" t="s">
        <v>388</v>
      </c>
      <c r="B36" s="140" t="s">
        <v>386</v>
      </c>
      <c r="C36" s="137">
        <v>29</v>
      </c>
      <c r="D36" s="142">
        <v>0</v>
      </c>
      <c r="E36" s="139">
        <v>0</v>
      </c>
    </row>
    <row r="37" spans="1:5" ht="12.75" customHeight="1">
      <c r="A37" s="135" t="s">
        <v>389</v>
      </c>
      <c r="B37" s="140" t="s">
        <v>390</v>
      </c>
      <c r="C37" s="137">
        <v>30</v>
      </c>
      <c r="D37" s="142">
        <v>0</v>
      </c>
      <c r="E37" s="139">
        <v>0</v>
      </c>
    </row>
    <row r="38" spans="1:5" ht="12.75" customHeight="1">
      <c r="A38" s="135" t="s">
        <v>391</v>
      </c>
      <c r="B38" s="140" t="s">
        <v>390</v>
      </c>
      <c r="C38" s="137">
        <v>31</v>
      </c>
      <c r="D38" s="142">
        <v>0</v>
      </c>
      <c r="E38" s="139">
        <v>0</v>
      </c>
    </row>
    <row r="39" spans="1:5" ht="12.75" customHeight="1">
      <c r="A39" s="145" t="s">
        <v>392</v>
      </c>
      <c r="B39" s="140" t="s">
        <v>393</v>
      </c>
      <c r="C39" s="137">
        <v>32</v>
      </c>
      <c r="D39" s="142">
        <v>0</v>
      </c>
      <c r="E39" s="139">
        <v>0</v>
      </c>
    </row>
    <row r="40" spans="1:5" ht="12.75" customHeight="1">
      <c r="A40" s="145" t="s">
        <v>394</v>
      </c>
      <c r="B40" s="140" t="s">
        <v>393</v>
      </c>
      <c r="C40" s="137">
        <v>33</v>
      </c>
      <c r="D40" s="142">
        <v>0</v>
      </c>
      <c r="E40" s="139">
        <v>0</v>
      </c>
    </row>
    <row r="41" spans="1:5" ht="12.75" customHeight="1">
      <c r="A41" s="135" t="s">
        <v>395</v>
      </c>
      <c r="B41" s="140" t="s">
        <v>396</v>
      </c>
      <c r="C41" s="137">
        <v>34</v>
      </c>
      <c r="D41" s="142">
        <v>0</v>
      </c>
      <c r="E41" s="139">
        <v>0</v>
      </c>
    </row>
    <row r="42" spans="1:5" ht="12.75" customHeight="1">
      <c r="A42" s="135" t="s">
        <v>397</v>
      </c>
      <c r="B42" s="140" t="s">
        <v>396</v>
      </c>
      <c r="C42" s="137">
        <v>35</v>
      </c>
      <c r="D42" s="142">
        <v>0</v>
      </c>
      <c r="E42" s="139">
        <v>0</v>
      </c>
    </row>
    <row r="43" spans="1:5" ht="12.75" customHeight="1">
      <c r="A43" s="135" t="s">
        <v>398</v>
      </c>
      <c r="B43" s="140" t="s">
        <v>399</v>
      </c>
      <c r="C43" s="137">
        <v>36</v>
      </c>
      <c r="D43" s="142">
        <v>0</v>
      </c>
      <c r="E43" s="139">
        <v>0</v>
      </c>
    </row>
    <row r="44" spans="1:5" ht="12.75" customHeight="1">
      <c r="A44" s="135" t="s">
        <v>400</v>
      </c>
      <c r="B44" s="140" t="s">
        <v>399</v>
      </c>
      <c r="C44" s="137">
        <v>37</v>
      </c>
      <c r="D44" s="142">
        <v>0</v>
      </c>
      <c r="E44" s="139">
        <v>0</v>
      </c>
    </row>
    <row r="45" spans="1:5" ht="12.75" customHeight="1">
      <c r="A45" s="135" t="s">
        <v>401</v>
      </c>
      <c r="B45" s="140" t="s">
        <v>402</v>
      </c>
      <c r="C45" s="137">
        <v>38</v>
      </c>
      <c r="D45" s="142">
        <v>0</v>
      </c>
      <c r="E45" s="139">
        <v>0</v>
      </c>
    </row>
    <row r="46" spans="1:5" ht="12.75" customHeight="1">
      <c r="A46" s="135" t="s">
        <v>403</v>
      </c>
      <c r="B46" s="140" t="s">
        <v>402</v>
      </c>
      <c r="C46" s="137">
        <v>39</v>
      </c>
      <c r="D46" s="142">
        <v>0</v>
      </c>
      <c r="E46" s="139">
        <v>0</v>
      </c>
    </row>
    <row r="47" spans="1:5" ht="12.75" customHeight="1">
      <c r="A47" s="145" t="s">
        <v>404</v>
      </c>
      <c r="B47" s="140" t="s">
        <v>405</v>
      </c>
      <c r="C47" s="137">
        <v>40</v>
      </c>
      <c r="D47" s="142">
        <v>0</v>
      </c>
      <c r="E47" s="139">
        <v>0</v>
      </c>
    </row>
    <row r="48" spans="1:5" ht="12.75" customHeight="1">
      <c r="A48" s="145" t="s">
        <v>406</v>
      </c>
      <c r="B48" s="140" t="s">
        <v>405</v>
      </c>
      <c r="C48" s="137">
        <v>41</v>
      </c>
      <c r="D48" s="142">
        <v>0</v>
      </c>
      <c r="E48" s="139">
        <v>0</v>
      </c>
    </row>
    <row r="49" spans="1:5" ht="12.75" customHeight="1">
      <c r="A49" s="135" t="s">
        <v>407</v>
      </c>
      <c r="B49" s="140" t="s">
        <v>408</v>
      </c>
      <c r="C49" s="137">
        <v>42</v>
      </c>
      <c r="D49" s="142">
        <v>0</v>
      </c>
      <c r="E49" s="139">
        <v>0</v>
      </c>
    </row>
    <row r="50" spans="1:5" ht="12.75" customHeight="1">
      <c r="A50" s="135" t="s">
        <v>409</v>
      </c>
      <c r="B50" s="140" t="s">
        <v>408</v>
      </c>
      <c r="C50" s="137">
        <v>43</v>
      </c>
      <c r="D50" s="142">
        <v>0</v>
      </c>
      <c r="E50" s="139">
        <v>0</v>
      </c>
    </row>
    <row r="51" spans="1:5" ht="12.75" customHeight="1">
      <c r="A51" s="135" t="s">
        <v>410</v>
      </c>
      <c r="B51" s="140" t="s">
        <v>411</v>
      </c>
      <c r="C51" s="137">
        <v>44</v>
      </c>
      <c r="D51" s="142">
        <v>0</v>
      </c>
      <c r="E51" s="139">
        <v>0</v>
      </c>
    </row>
    <row r="52" spans="1:5" ht="12.75" customHeight="1">
      <c r="A52" s="135" t="s">
        <v>412</v>
      </c>
      <c r="B52" s="140" t="s">
        <v>411</v>
      </c>
      <c r="C52" s="137">
        <v>45</v>
      </c>
      <c r="D52" s="142">
        <v>0</v>
      </c>
      <c r="E52" s="139">
        <v>0</v>
      </c>
    </row>
    <row r="53" spans="1:5" ht="12.75" customHeight="1">
      <c r="A53" s="135" t="s">
        <v>413</v>
      </c>
      <c r="B53" s="140" t="s">
        <v>414</v>
      </c>
      <c r="C53" s="137">
        <v>46</v>
      </c>
      <c r="D53" s="142">
        <v>0</v>
      </c>
      <c r="E53" s="139">
        <v>0</v>
      </c>
    </row>
    <row r="54" spans="1:5" ht="12.75" customHeight="1">
      <c r="A54" s="146" t="s">
        <v>415</v>
      </c>
      <c r="B54" s="147" t="s">
        <v>416</v>
      </c>
      <c r="C54" s="148">
        <v>47</v>
      </c>
      <c r="D54" s="149">
        <v>0</v>
      </c>
      <c r="E54" s="150">
        <v>0</v>
      </c>
    </row>
    <row r="55" spans="1:5" ht="12.75" customHeight="1">
      <c r="A55" s="146" t="s">
        <v>417</v>
      </c>
      <c r="B55" s="147" t="s">
        <v>418</v>
      </c>
      <c r="C55" s="148">
        <v>48</v>
      </c>
      <c r="D55" s="149">
        <v>0</v>
      </c>
      <c r="E55" s="150">
        <v>0</v>
      </c>
    </row>
    <row r="56" spans="1:5" ht="12.75" customHeight="1">
      <c r="A56" s="151" t="s">
        <v>419</v>
      </c>
      <c r="B56" s="152" t="s">
        <v>414</v>
      </c>
      <c r="C56" s="153">
        <v>49</v>
      </c>
      <c r="D56" s="154">
        <v>0</v>
      </c>
      <c r="E56" s="155">
        <v>0</v>
      </c>
    </row>
    <row r="57" spans="1:5" ht="12.75" customHeight="1">
      <c r="A57" s="145" t="s">
        <v>420</v>
      </c>
      <c r="B57" s="140"/>
      <c r="C57" s="148">
        <v>52</v>
      </c>
      <c r="D57" s="149">
        <v>12190.55</v>
      </c>
      <c r="E57" s="150">
        <v>12568.76</v>
      </c>
    </row>
    <row r="58" spans="1:5" ht="12.75" customHeight="1">
      <c r="A58" s="145" t="s">
        <v>421</v>
      </c>
      <c r="B58" s="140"/>
      <c r="C58" s="148">
        <v>53</v>
      </c>
      <c r="D58" s="149">
        <v>5093.11</v>
      </c>
      <c r="E58" s="150">
        <v>5291.15</v>
      </c>
    </row>
    <row r="59" spans="1:5" ht="12.75" customHeight="1" thickBot="1">
      <c r="A59" s="156" t="s">
        <v>422</v>
      </c>
      <c r="B59" s="152"/>
      <c r="C59" s="153">
        <v>54</v>
      </c>
      <c r="D59" s="154">
        <v>5335.86</v>
      </c>
      <c r="E59" s="155">
        <v>8126.9</v>
      </c>
    </row>
    <row r="60" spans="1:5" ht="12.75" customHeight="1" thickBot="1">
      <c r="A60" s="157" t="s">
        <v>423</v>
      </c>
      <c r="B60" s="158"/>
      <c r="C60" s="159"/>
      <c r="D60" s="159"/>
      <c r="E60" s="160"/>
    </row>
    <row r="61" spans="1:5" ht="12.75" customHeight="1">
      <c r="A61" s="161" t="s">
        <v>424</v>
      </c>
      <c r="B61" s="162"/>
      <c r="C61" s="163">
        <v>81</v>
      </c>
      <c r="D61" s="164" t="s">
        <v>352</v>
      </c>
      <c r="E61" s="165">
        <v>0</v>
      </c>
    </row>
    <row r="62" spans="1:5" ht="12.75" customHeight="1">
      <c r="A62" s="166" t="s">
        <v>425</v>
      </c>
      <c r="B62" s="167"/>
      <c r="C62" s="163">
        <v>82</v>
      </c>
      <c r="D62" s="168" t="s">
        <v>352</v>
      </c>
      <c r="E62" s="150">
        <v>0</v>
      </c>
    </row>
    <row r="63" spans="1:5" ht="12.75" customHeight="1">
      <c r="A63" s="166" t="s">
        <v>426</v>
      </c>
      <c r="B63" s="167"/>
      <c r="C63" s="163">
        <v>83</v>
      </c>
      <c r="D63" s="168" t="s">
        <v>352</v>
      </c>
      <c r="E63" s="150">
        <v>0</v>
      </c>
    </row>
    <row r="64" spans="1:5" ht="12.75" customHeight="1">
      <c r="A64" s="166" t="s">
        <v>427</v>
      </c>
      <c r="B64" s="167"/>
      <c r="C64" s="163">
        <v>84</v>
      </c>
      <c r="D64" s="168" t="s">
        <v>352</v>
      </c>
      <c r="E64" s="150">
        <v>0</v>
      </c>
    </row>
    <row r="65" spans="1:5" ht="12.75" customHeight="1">
      <c r="A65" s="166" t="s">
        <v>428</v>
      </c>
      <c r="B65" s="167"/>
      <c r="C65" s="163">
        <v>85</v>
      </c>
      <c r="D65" s="168" t="s">
        <v>352</v>
      </c>
      <c r="E65" s="150">
        <v>0</v>
      </c>
    </row>
    <row r="66" spans="1:5" ht="12.75" customHeight="1">
      <c r="A66" s="166" t="s">
        <v>429</v>
      </c>
      <c r="B66" s="167"/>
      <c r="C66" s="163">
        <v>86</v>
      </c>
      <c r="D66" s="168" t="s">
        <v>352</v>
      </c>
      <c r="E66" s="150">
        <v>0</v>
      </c>
    </row>
    <row r="67" spans="1:5" ht="12.75" customHeight="1">
      <c r="A67" s="166" t="s">
        <v>430</v>
      </c>
      <c r="B67" s="167"/>
      <c r="C67" s="163">
        <v>87</v>
      </c>
      <c r="D67" s="168" t="s">
        <v>352</v>
      </c>
      <c r="E67" s="150">
        <v>0</v>
      </c>
    </row>
    <row r="68" spans="1:5" ht="12.75" customHeight="1">
      <c r="A68" s="166" t="s">
        <v>431</v>
      </c>
      <c r="B68" s="167"/>
      <c r="C68" s="163">
        <v>88</v>
      </c>
      <c r="D68" s="168" t="s">
        <v>352</v>
      </c>
      <c r="E68" s="150">
        <v>0</v>
      </c>
    </row>
    <row r="69" spans="1:5" ht="12.75" customHeight="1">
      <c r="A69" s="166" t="s">
        <v>432</v>
      </c>
      <c r="B69" s="167"/>
      <c r="C69" s="163">
        <v>89</v>
      </c>
      <c r="D69" s="168" t="s">
        <v>352</v>
      </c>
      <c r="E69" s="150">
        <v>0</v>
      </c>
    </row>
    <row r="70" spans="1:5" ht="12.75" customHeight="1">
      <c r="A70" s="166" t="s">
        <v>433</v>
      </c>
      <c r="B70" s="167"/>
      <c r="C70" s="163">
        <v>90</v>
      </c>
      <c r="D70" s="168" t="s">
        <v>352</v>
      </c>
      <c r="E70" s="150">
        <v>0</v>
      </c>
    </row>
    <row r="71" spans="1:5" ht="12.75" customHeight="1">
      <c r="A71" s="166" t="s">
        <v>434</v>
      </c>
      <c r="B71" s="167"/>
      <c r="C71" s="163">
        <v>91</v>
      </c>
      <c r="D71" s="168" t="s">
        <v>352</v>
      </c>
      <c r="E71" s="150">
        <v>0</v>
      </c>
    </row>
    <row r="72" spans="1:5" ht="12.75" customHeight="1">
      <c r="A72" s="166" t="s">
        <v>433</v>
      </c>
      <c r="B72" s="167"/>
      <c r="C72" s="163">
        <v>92</v>
      </c>
      <c r="D72" s="168" t="s">
        <v>352</v>
      </c>
      <c r="E72" s="150">
        <v>0</v>
      </c>
    </row>
    <row r="73" spans="1:5" ht="12.75" customHeight="1">
      <c r="A73" s="166" t="s">
        <v>435</v>
      </c>
      <c r="B73" s="167"/>
      <c r="C73" s="163">
        <v>93</v>
      </c>
      <c r="D73" s="168" t="s">
        <v>352</v>
      </c>
      <c r="E73" s="150">
        <v>0</v>
      </c>
    </row>
    <row r="74" spans="1:5" ht="12.75" customHeight="1">
      <c r="A74" s="166" t="s">
        <v>436</v>
      </c>
      <c r="B74" s="167"/>
      <c r="C74" s="163">
        <v>94</v>
      </c>
      <c r="D74" s="168" t="s">
        <v>352</v>
      </c>
      <c r="E74" s="150">
        <v>0</v>
      </c>
    </row>
    <row r="75" spans="1:5" ht="12.75" customHeight="1">
      <c r="A75" s="166" t="s">
        <v>437</v>
      </c>
      <c r="B75" s="167"/>
      <c r="C75" s="163">
        <v>95</v>
      </c>
      <c r="D75" s="168" t="s">
        <v>352</v>
      </c>
      <c r="E75" s="150">
        <v>0</v>
      </c>
    </row>
    <row r="76" spans="1:5" ht="12.75" customHeight="1" thickBot="1">
      <c r="A76" s="169" t="s">
        <v>438</v>
      </c>
      <c r="B76" s="170"/>
      <c r="C76" s="171">
        <v>96</v>
      </c>
      <c r="D76" s="172" t="s">
        <v>352</v>
      </c>
      <c r="E76" s="173">
        <v>0</v>
      </c>
    </row>
    <row r="77" ht="12.75" customHeight="1"/>
    <row r="78" ht="12.75" customHeight="1">
      <c r="A78" s="6" t="s">
        <v>221</v>
      </c>
    </row>
    <row r="79" ht="12.75" customHeight="1">
      <c r="A79" s="6" t="s">
        <v>439</v>
      </c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printOptions horizontalCentered="1"/>
  <pageMargins left="1.062992125984252" right="0.35433070866141736" top="0.3937007874015748" bottom="0.5118110236220472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E41"/>
  <sheetViews>
    <sheetView workbookViewId="0" topLeftCell="A1">
      <selection activeCell="G9" sqref="G9"/>
    </sheetView>
  </sheetViews>
  <sheetFormatPr defaultColWidth="9.125" defaultRowHeight="12.75"/>
  <cols>
    <col min="1" max="2" width="9.75390625" style="193" customWidth="1"/>
    <col min="3" max="5" width="20.75390625" style="194" customWidth="1"/>
    <col min="6" max="16384" width="9.125" style="178" customWidth="1"/>
  </cols>
  <sheetData>
    <row r="1" spans="1:5" s="174" customFormat="1" ht="12.75">
      <c r="A1" s="174" t="s">
        <v>574</v>
      </c>
      <c r="E1" s="175"/>
    </row>
    <row r="2" s="174" customFormat="1" ht="12.75">
      <c r="A2" s="174" t="s">
        <v>441</v>
      </c>
    </row>
    <row r="3" s="176" customFormat="1" ht="12.75">
      <c r="E3" s="269" t="s">
        <v>575</v>
      </c>
    </row>
    <row r="4" spans="1:5" ht="13.5" thickBot="1">
      <c r="A4" s="177" t="s">
        <v>442</v>
      </c>
      <c r="B4" s="178"/>
      <c r="C4" s="178"/>
      <c r="D4" s="178"/>
      <c r="E4" s="178"/>
    </row>
    <row r="5" spans="1:5" ht="13.5" thickBot="1">
      <c r="A5" s="179" t="s">
        <v>443</v>
      </c>
      <c r="B5" s="179" t="s">
        <v>444</v>
      </c>
      <c r="C5" s="179" t="s">
        <v>445</v>
      </c>
      <c r="D5" s="179" t="s">
        <v>446</v>
      </c>
      <c r="E5" s="179" t="s">
        <v>447</v>
      </c>
    </row>
    <row r="6" spans="1:5" ht="13.5" thickBot="1">
      <c r="A6" s="179" t="s">
        <v>448</v>
      </c>
      <c r="B6" s="179" t="s">
        <v>449</v>
      </c>
      <c r="C6" s="179">
        <v>1</v>
      </c>
      <c r="D6" s="179">
        <v>2</v>
      </c>
      <c r="E6" s="179">
        <v>3</v>
      </c>
    </row>
    <row r="7" spans="1:5" ht="12.75">
      <c r="A7" s="180">
        <v>0</v>
      </c>
      <c r="B7" s="181">
        <v>2111</v>
      </c>
      <c r="C7" s="182">
        <v>11254</v>
      </c>
      <c r="D7" s="182">
        <v>11390</v>
      </c>
      <c r="E7" s="183">
        <v>16793.31</v>
      </c>
    </row>
    <row r="8" spans="1:5" ht="12.75">
      <c r="A8" s="184">
        <v>0</v>
      </c>
      <c r="B8" s="185">
        <v>2119</v>
      </c>
      <c r="C8" s="186">
        <v>0</v>
      </c>
      <c r="D8" s="186">
        <v>0</v>
      </c>
      <c r="E8" s="187">
        <v>101.93</v>
      </c>
    </row>
    <row r="9" spans="1:5" ht="12.75">
      <c r="A9" s="184">
        <v>0</v>
      </c>
      <c r="B9" s="185" t="s">
        <v>450</v>
      </c>
      <c r="C9" s="186">
        <v>11254</v>
      </c>
      <c r="D9" s="186">
        <v>11390</v>
      </c>
      <c r="E9" s="187">
        <v>16895.24</v>
      </c>
    </row>
    <row r="10" spans="1:5" ht="12.75">
      <c r="A10" s="184">
        <v>0</v>
      </c>
      <c r="B10" s="185">
        <v>2131</v>
      </c>
      <c r="C10" s="186">
        <v>1077</v>
      </c>
      <c r="D10" s="186">
        <v>2361</v>
      </c>
      <c r="E10" s="187">
        <v>10968.03</v>
      </c>
    </row>
    <row r="11" spans="1:5" ht="12.75">
      <c r="A11" s="184">
        <v>0</v>
      </c>
      <c r="B11" s="185">
        <v>2132</v>
      </c>
      <c r="C11" s="186">
        <v>8311</v>
      </c>
      <c r="D11" s="186">
        <v>8311</v>
      </c>
      <c r="E11" s="187">
        <v>11245.91</v>
      </c>
    </row>
    <row r="12" spans="1:5" ht="12.75">
      <c r="A12" s="184">
        <v>0</v>
      </c>
      <c r="B12" s="185">
        <v>2133</v>
      </c>
      <c r="C12" s="186">
        <v>30</v>
      </c>
      <c r="D12" s="186">
        <v>30</v>
      </c>
      <c r="E12" s="187">
        <v>19.55</v>
      </c>
    </row>
    <row r="13" spans="1:5" ht="12.75">
      <c r="A13" s="184">
        <v>0</v>
      </c>
      <c r="B13" s="185" t="s">
        <v>451</v>
      </c>
      <c r="C13" s="186">
        <v>9418</v>
      </c>
      <c r="D13" s="186">
        <v>10702</v>
      </c>
      <c r="E13" s="187">
        <v>22233.49</v>
      </c>
    </row>
    <row r="14" spans="1:5" ht="12.75">
      <c r="A14" s="184">
        <v>0</v>
      </c>
      <c r="B14" s="185">
        <v>2141</v>
      </c>
      <c r="C14" s="186">
        <v>800</v>
      </c>
      <c r="D14" s="186">
        <v>800</v>
      </c>
      <c r="E14" s="187">
        <v>2551.04</v>
      </c>
    </row>
    <row r="15" spans="1:5" ht="12.75">
      <c r="A15" s="184">
        <v>0</v>
      </c>
      <c r="B15" s="185">
        <v>2142</v>
      </c>
      <c r="C15" s="186">
        <v>0</v>
      </c>
      <c r="D15" s="186">
        <v>0</v>
      </c>
      <c r="E15" s="187">
        <v>3.4</v>
      </c>
    </row>
    <row r="16" spans="1:5" ht="12.75">
      <c r="A16" s="184">
        <v>0</v>
      </c>
      <c r="B16" s="185" t="s">
        <v>452</v>
      </c>
      <c r="C16" s="186">
        <v>800</v>
      </c>
      <c r="D16" s="186">
        <v>800</v>
      </c>
      <c r="E16" s="187">
        <v>2554.44</v>
      </c>
    </row>
    <row r="17" spans="1:5" ht="12.75">
      <c r="A17" s="184">
        <v>0</v>
      </c>
      <c r="B17" s="185" t="s">
        <v>453</v>
      </c>
      <c r="C17" s="186">
        <v>21472</v>
      </c>
      <c r="D17" s="186">
        <v>22892</v>
      </c>
      <c r="E17" s="187">
        <v>41683.17</v>
      </c>
    </row>
    <row r="18" spans="1:5" ht="12.75">
      <c r="A18" s="184">
        <v>0</v>
      </c>
      <c r="B18" s="185">
        <v>2210</v>
      </c>
      <c r="C18" s="186">
        <v>0</v>
      </c>
      <c r="D18" s="186">
        <v>0</v>
      </c>
      <c r="E18" s="187">
        <v>719.48</v>
      </c>
    </row>
    <row r="19" spans="1:5" ht="12.75">
      <c r="A19" s="184">
        <v>0</v>
      </c>
      <c r="B19" s="185">
        <v>2229</v>
      </c>
      <c r="C19" s="186">
        <v>0</v>
      </c>
      <c r="D19" s="186">
        <v>0</v>
      </c>
      <c r="E19" s="187">
        <v>243.65</v>
      </c>
    </row>
    <row r="20" spans="1:5" ht="12.75">
      <c r="A20" s="184">
        <v>0</v>
      </c>
      <c r="B20" s="185" t="s">
        <v>454</v>
      </c>
      <c r="C20" s="186">
        <v>0</v>
      </c>
      <c r="D20" s="186">
        <v>0</v>
      </c>
      <c r="E20" s="187">
        <v>963.13</v>
      </c>
    </row>
    <row r="21" spans="1:5" ht="12.75">
      <c r="A21" s="184">
        <v>0</v>
      </c>
      <c r="B21" s="185">
        <v>2310</v>
      </c>
      <c r="C21" s="186">
        <v>5</v>
      </c>
      <c r="D21" s="186">
        <v>5</v>
      </c>
      <c r="E21" s="187">
        <v>47.1</v>
      </c>
    </row>
    <row r="22" spans="1:5" ht="12.75">
      <c r="A22" s="184">
        <v>0</v>
      </c>
      <c r="B22" s="185">
        <v>2322</v>
      </c>
      <c r="C22" s="186">
        <v>0</v>
      </c>
      <c r="D22" s="186">
        <v>0</v>
      </c>
      <c r="E22" s="187">
        <v>241.73</v>
      </c>
    </row>
    <row r="23" spans="1:5" ht="12.75">
      <c r="A23" s="184">
        <v>0</v>
      </c>
      <c r="B23" s="185">
        <v>2324</v>
      </c>
      <c r="C23" s="186">
        <v>1705</v>
      </c>
      <c r="D23" s="186">
        <v>285</v>
      </c>
      <c r="E23" s="187">
        <v>1495.16</v>
      </c>
    </row>
    <row r="24" spans="1:5" ht="12.75">
      <c r="A24" s="184">
        <v>0</v>
      </c>
      <c r="B24" s="185">
        <v>2329</v>
      </c>
      <c r="C24" s="186">
        <v>0</v>
      </c>
      <c r="D24" s="186">
        <v>0</v>
      </c>
      <c r="E24" s="187">
        <v>5462.95</v>
      </c>
    </row>
    <row r="25" spans="1:5" ht="12.75">
      <c r="A25" s="184">
        <v>0</v>
      </c>
      <c r="B25" s="185" t="s">
        <v>455</v>
      </c>
      <c r="C25" s="186">
        <v>1705</v>
      </c>
      <c r="D25" s="186">
        <v>285</v>
      </c>
      <c r="E25" s="187">
        <v>7199.84</v>
      </c>
    </row>
    <row r="26" spans="1:5" ht="12.75">
      <c r="A26" s="184">
        <v>0</v>
      </c>
      <c r="B26" s="185" t="s">
        <v>456</v>
      </c>
      <c r="C26" s="186">
        <v>1710</v>
      </c>
      <c r="D26" s="186">
        <v>290</v>
      </c>
      <c r="E26" s="187">
        <v>7246.94</v>
      </c>
    </row>
    <row r="27" spans="1:5" ht="12.75">
      <c r="A27" s="184">
        <v>0</v>
      </c>
      <c r="B27" s="185" t="s">
        <v>457</v>
      </c>
      <c r="C27" s="186">
        <v>23182</v>
      </c>
      <c r="D27" s="186">
        <v>23182</v>
      </c>
      <c r="E27" s="187">
        <v>49893.24</v>
      </c>
    </row>
    <row r="28" spans="1:5" ht="12.75">
      <c r="A28" s="184">
        <v>0</v>
      </c>
      <c r="B28" s="185">
        <v>3111</v>
      </c>
      <c r="C28" s="186">
        <v>0</v>
      </c>
      <c r="D28" s="186">
        <v>0</v>
      </c>
      <c r="E28" s="187">
        <v>74002.48</v>
      </c>
    </row>
    <row r="29" spans="1:5" ht="12.75">
      <c r="A29" s="184">
        <v>0</v>
      </c>
      <c r="B29" s="185">
        <v>3113</v>
      </c>
      <c r="C29" s="186">
        <v>0</v>
      </c>
      <c r="D29" s="186">
        <v>0</v>
      </c>
      <c r="E29" s="187">
        <v>102.6</v>
      </c>
    </row>
    <row r="30" spans="1:5" ht="12.75">
      <c r="A30" s="184">
        <v>0</v>
      </c>
      <c r="B30" s="185" t="s">
        <v>458</v>
      </c>
      <c r="C30" s="186">
        <v>0</v>
      </c>
      <c r="D30" s="186">
        <v>0</v>
      </c>
      <c r="E30" s="187">
        <v>74105.08</v>
      </c>
    </row>
    <row r="31" spans="1:5" ht="12.75">
      <c r="A31" s="184">
        <v>0</v>
      </c>
      <c r="B31" s="185" t="s">
        <v>459</v>
      </c>
      <c r="C31" s="186">
        <v>0</v>
      </c>
      <c r="D31" s="186">
        <v>0</v>
      </c>
      <c r="E31" s="187">
        <v>74105.08</v>
      </c>
    </row>
    <row r="32" spans="1:5" ht="12.75">
      <c r="A32" s="184">
        <v>0</v>
      </c>
      <c r="B32" s="185">
        <v>4132</v>
      </c>
      <c r="C32" s="186">
        <v>0</v>
      </c>
      <c r="D32" s="186">
        <v>0</v>
      </c>
      <c r="E32" s="187">
        <v>9034.53</v>
      </c>
    </row>
    <row r="33" spans="1:5" ht="12.75">
      <c r="A33" s="184">
        <v>0</v>
      </c>
      <c r="B33" s="185">
        <v>4135</v>
      </c>
      <c r="C33" s="186">
        <v>0</v>
      </c>
      <c r="D33" s="186">
        <v>0</v>
      </c>
      <c r="E33" s="187">
        <v>440645.22</v>
      </c>
    </row>
    <row r="34" spans="1:5" ht="12.75">
      <c r="A34" s="184">
        <v>0</v>
      </c>
      <c r="B34" s="185" t="s">
        <v>460</v>
      </c>
      <c r="C34" s="186">
        <v>0</v>
      </c>
      <c r="D34" s="186">
        <v>0</v>
      </c>
      <c r="E34" s="187">
        <v>449679.75</v>
      </c>
    </row>
    <row r="35" spans="1:5" ht="12.75">
      <c r="A35" s="184">
        <v>0</v>
      </c>
      <c r="B35" s="185" t="s">
        <v>461</v>
      </c>
      <c r="C35" s="186">
        <v>0</v>
      </c>
      <c r="D35" s="186">
        <v>0</v>
      </c>
      <c r="E35" s="187">
        <v>449679.75</v>
      </c>
    </row>
    <row r="36" spans="1:5" ht="12.75">
      <c r="A36" s="184">
        <v>0</v>
      </c>
      <c r="B36" s="185" t="s">
        <v>462</v>
      </c>
      <c r="C36" s="186">
        <v>23182</v>
      </c>
      <c r="D36" s="186">
        <v>23182</v>
      </c>
      <c r="E36" s="187">
        <v>573678.07</v>
      </c>
    </row>
    <row r="37" spans="1:5" ht="13.5" thickBot="1">
      <c r="A37" s="188" t="s">
        <v>463</v>
      </c>
      <c r="B37" s="189" t="s">
        <v>464</v>
      </c>
      <c r="C37" s="190">
        <v>23182</v>
      </c>
      <c r="D37" s="190">
        <v>23182</v>
      </c>
      <c r="E37" s="191">
        <v>573678.07</v>
      </c>
    </row>
    <row r="40" ht="12.75">
      <c r="A40" s="192" t="s">
        <v>221</v>
      </c>
    </row>
    <row r="41" ht="12.75">
      <c r="A41" s="192" t="s">
        <v>465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E129"/>
  <sheetViews>
    <sheetView workbookViewId="0" topLeftCell="A1">
      <selection activeCell="E3" sqref="E3"/>
    </sheetView>
  </sheetViews>
  <sheetFormatPr defaultColWidth="9.125" defaultRowHeight="12.75"/>
  <cols>
    <col min="1" max="2" width="9.75390625" style="193" customWidth="1"/>
    <col min="3" max="5" width="20.75390625" style="201" customWidth="1"/>
    <col min="6" max="16384" width="9.125" style="178" customWidth="1"/>
  </cols>
  <sheetData>
    <row r="1" spans="1:5" s="174" customFormat="1" ht="12.75">
      <c r="A1" s="174" t="s">
        <v>574</v>
      </c>
      <c r="E1" s="175"/>
    </row>
    <row r="2" s="174" customFormat="1" ht="12.75">
      <c r="A2" s="174" t="s">
        <v>441</v>
      </c>
    </row>
    <row r="3" s="176" customFormat="1" ht="12.75">
      <c r="E3" s="269" t="s">
        <v>575</v>
      </c>
    </row>
    <row r="4" spans="1:5" ht="13.5" thickBot="1">
      <c r="A4" s="177" t="s">
        <v>466</v>
      </c>
      <c r="B4" s="178"/>
      <c r="C4" s="178"/>
      <c r="D4" s="178"/>
      <c r="E4" s="178"/>
    </row>
    <row r="5" spans="1:5" ht="13.5" thickBot="1">
      <c r="A5" s="179" t="s">
        <v>443</v>
      </c>
      <c r="B5" s="179" t="s">
        <v>444</v>
      </c>
      <c r="C5" s="179" t="s">
        <v>445</v>
      </c>
      <c r="D5" s="179" t="s">
        <v>446</v>
      </c>
      <c r="E5" s="179" t="s">
        <v>447</v>
      </c>
    </row>
    <row r="6" spans="1:5" ht="13.5" thickBot="1">
      <c r="A6" s="179" t="s">
        <v>448</v>
      </c>
      <c r="B6" s="179" t="s">
        <v>449</v>
      </c>
      <c r="C6" s="179">
        <v>1</v>
      </c>
      <c r="D6" s="179">
        <v>2</v>
      </c>
      <c r="E6" s="179">
        <v>3</v>
      </c>
    </row>
    <row r="7" spans="1:5" ht="12.75">
      <c r="A7" s="180">
        <v>3612</v>
      </c>
      <c r="B7" s="181">
        <v>5137</v>
      </c>
      <c r="C7" s="195">
        <v>50</v>
      </c>
      <c r="D7" s="195">
        <v>59</v>
      </c>
      <c r="E7" s="196">
        <v>58.91</v>
      </c>
    </row>
    <row r="8" spans="1:5" ht="12.75">
      <c r="A8" s="184">
        <v>3612</v>
      </c>
      <c r="B8" s="185">
        <v>5151</v>
      </c>
      <c r="C8" s="197">
        <v>72</v>
      </c>
      <c r="D8" s="197">
        <v>46</v>
      </c>
      <c r="E8" s="198">
        <v>16.28</v>
      </c>
    </row>
    <row r="9" spans="1:5" ht="12.75">
      <c r="A9" s="184">
        <v>3612</v>
      </c>
      <c r="B9" s="185">
        <v>5153</v>
      </c>
      <c r="C9" s="197">
        <v>140</v>
      </c>
      <c r="D9" s="197">
        <v>128</v>
      </c>
      <c r="E9" s="198">
        <v>28.81</v>
      </c>
    </row>
    <row r="10" spans="1:5" ht="12.75">
      <c r="A10" s="184">
        <v>3612</v>
      </c>
      <c r="B10" s="185">
        <v>5154</v>
      </c>
      <c r="C10" s="197">
        <v>125</v>
      </c>
      <c r="D10" s="197">
        <v>120</v>
      </c>
      <c r="E10" s="198">
        <v>90.68</v>
      </c>
    </row>
    <row r="11" spans="1:5" ht="12.75">
      <c r="A11" s="184">
        <v>3612</v>
      </c>
      <c r="B11" s="185" t="s">
        <v>467</v>
      </c>
      <c r="C11" s="197">
        <v>337</v>
      </c>
      <c r="D11" s="197">
        <v>294</v>
      </c>
      <c r="E11" s="198">
        <v>135.77</v>
      </c>
    </row>
    <row r="12" spans="1:5" ht="12.75">
      <c r="A12" s="184">
        <v>3612</v>
      </c>
      <c r="B12" s="185">
        <v>5166</v>
      </c>
      <c r="C12" s="197">
        <v>0</v>
      </c>
      <c r="D12" s="197">
        <v>14</v>
      </c>
      <c r="E12" s="198">
        <v>4.97</v>
      </c>
    </row>
    <row r="13" spans="1:5" ht="12.75">
      <c r="A13" s="184">
        <v>3612</v>
      </c>
      <c r="B13" s="185">
        <v>5169</v>
      </c>
      <c r="C13" s="197">
        <v>248</v>
      </c>
      <c r="D13" s="197">
        <v>242</v>
      </c>
      <c r="E13" s="198">
        <v>161.36</v>
      </c>
    </row>
    <row r="14" spans="1:5" ht="12.75">
      <c r="A14" s="184">
        <v>3612</v>
      </c>
      <c r="B14" s="185" t="s">
        <v>468</v>
      </c>
      <c r="C14" s="197">
        <v>248</v>
      </c>
      <c r="D14" s="197">
        <v>256</v>
      </c>
      <c r="E14" s="198">
        <v>166.33</v>
      </c>
    </row>
    <row r="15" spans="1:5" ht="12.75">
      <c r="A15" s="184">
        <v>3612</v>
      </c>
      <c r="B15" s="185">
        <v>5171</v>
      </c>
      <c r="C15" s="197">
        <v>228</v>
      </c>
      <c r="D15" s="197">
        <v>378</v>
      </c>
      <c r="E15" s="198">
        <v>307.66</v>
      </c>
    </row>
    <row r="16" spans="1:5" ht="12.75">
      <c r="A16" s="184">
        <v>3612</v>
      </c>
      <c r="B16" s="185" t="s">
        <v>469</v>
      </c>
      <c r="C16" s="197">
        <v>863</v>
      </c>
      <c r="D16" s="197">
        <v>987</v>
      </c>
      <c r="E16" s="198">
        <v>668.67</v>
      </c>
    </row>
    <row r="17" spans="1:5" ht="12.75">
      <c r="A17" s="184">
        <v>3612</v>
      </c>
      <c r="B17" s="185" t="s">
        <v>470</v>
      </c>
      <c r="C17" s="197">
        <v>863</v>
      </c>
      <c r="D17" s="197">
        <v>987</v>
      </c>
      <c r="E17" s="198">
        <v>668.67</v>
      </c>
    </row>
    <row r="18" spans="1:5" ht="12.75">
      <c r="A18" s="184">
        <v>5271</v>
      </c>
      <c r="B18" s="185">
        <v>5137</v>
      </c>
      <c r="C18" s="197">
        <v>100</v>
      </c>
      <c r="D18" s="197">
        <v>190</v>
      </c>
      <c r="E18" s="198">
        <v>175.72</v>
      </c>
    </row>
    <row r="19" spans="1:5" ht="12.75">
      <c r="A19" s="184">
        <v>5271</v>
      </c>
      <c r="B19" s="185">
        <v>5139</v>
      </c>
      <c r="C19" s="197">
        <v>10</v>
      </c>
      <c r="D19" s="197">
        <v>10</v>
      </c>
      <c r="E19" s="198">
        <v>6.65</v>
      </c>
    </row>
    <row r="20" spans="1:5" ht="12.75">
      <c r="A20" s="184">
        <v>5271</v>
      </c>
      <c r="B20" s="185" t="s">
        <v>471</v>
      </c>
      <c r="C20" s="197">
        <v>110</v>
      </c>
      <c r="D20" s="197">
        <v>200</v>
      </c>
      <c r="E20" s="198">
        <v>182.37</v>
      </c>
    </row>
    <row r="21" spans="1:5" ht="12.75">
      <c r="A21" s="184">
        <v>5271</v>
      </c>
      <c r="B21" s="185">
        <v>5166</v>
      </c>
      <c r="C21" s="197">
        <v>800</v>
      </c>
      <c r="D21" s="197">
        <v>760</v>
      </c>
      <c r="E21" s="198">
        <v>535.5</v>
      </c>
    </row>
    <row r="22" spans="1:5" ht="12.75">
      <c r="A22" s="184">
        <v>5271</v>
      </c>
      <c r="B22" s="185">
        <v>5167</v>
      </c>
      <c r="C22" s="197">
        <v>250</v>
      </c>
      <c r="D22" s="197">
        <v>270</v>
      </c>
      <c r="E22" s="198">
        <v>210.63</v>
      </c>
    </row>
    <row r="23" spans="1:5" ht="12.75">
      <c r="A23" s="184">
        <v>5271</v>
      </c>
      <c r="B23" s="185" t="s">
        <v>468</v>
      </c>
      <c r="C23" s="197">
        <v>1050</v>
      </c>
      <c r="D23" s="197">
        <v>1030</v>
      </c>
      <c r="E23" s="198">
        <v>746.13</v>
      </c>
    </row>
    <row r="24" spans="1:5" ht="12.75">
      <c r="A24" s="184">
        <v>5271</v>
      </c>
      <c r="B24" s="185">
        <v>5171</v>
      </c>
      <c r="C24" s="197">
        <v>0</v>
      </c>
      <c r="D24" s="197">
        <v>20</v>
      </c>
      <c r="E24" s="198">
        <v>8.04</v>
      </c>
    </row>
    <row r="25" spans="1:5" ht="12.75">
      <c r="A25" s="184">
        <v>5271</v>
      </c>
      <c r="B25" s="185">
        <v>5173</v>
      </c>
      <c r="C25" s="197">
        <v>0</v>
      </c>
      <c r="D25" s="197">
        <v>60</v>
      </c>
      <c r="E25" s="198">
        <v>15.5</v>
      </c>
    </row>
    <row r="26" spans="1:5" ht="12.75">
      <c r="A26" s="184">
        <v>5271</v>
      </c>
      <c r="B26" s="185">
        <v>5176</v>
      </c>
      <c r="C26" s="197">
        <v>60</v>
      </c>
      <c r="D26" s="197">
        <v>0</v>
      </c>
      <c r="E26" s="198">
        <v>0</v>
      </c>
    </row>
    <row r="27" spans="1:5" ht="12.75">
      <c r="A27" s="184">
        <v>5271</v>
      </c>
      <c r="B27" s="185" t="s">
        <v>472</v>
      </c>
      <c r="C27" s="197">
        <v>60</v>
      </c>
      <c r="D27" s="197">
        <v>80</v>
      </c>
      <c r="E27" s="198">
        <v>23.54</v>
      </c>
    </row>
    <row r="28" spans="1:5" ht="12.75">
      <c r="A28" s="184">
        <v>5271</v>
      </c>
      <c r="B28" s="185" t="s">
        <v>469</v>
      </c>
      <c r="C28" s="197">
        <v>1220</v>
      </c>
      <c r="D28" s="197">
        <v>1310</v>
      </c>
      <c r="E28" s="198">
        <v>952.04</v>
      </c>
    </row>
    <row r="29" spans="1:5" ht="12.75">
      <c r="A29" s="184">
        <v>5271</v>
      </c>
      <c r="B29" s="185" t="s">
        <v>470</v>
      </c>
      <c r="C29" s="197">
        <v>1220</v>
      </c>
      <c r="D29" s="197">
        <v>1310</v>
      </c>
      <c r="E29" s="198">
        <v>952.04</v>
      </c>
    </row>
    <row r="30" spans="1:5" ht="12.75">
      <c r="A30" s="184">
        <v>5271</v>
      </c>
      <c r="B30" s="185">
        <v>6122</v>
      </c>
      <c r="C30" s="197">
        <v>820</v>
      </c>
      <c r="D30" s="197">
        <v>520</v>
      </c>
      <c r="E30" s="198">
        <v>0</v>
      </c>
    </row>
    <row r="31" spans="1:5" ht="12.75">
      <c r="A31" s="184">
        <v>5271</v>
      </c>
      <c r="B31" s="185">
        <v>6125</v>
      </c>
      <c r="C31" s="197">
        <v>100</v>
      </c>
      <c r="D31" s="197">
        <v>100</v>
      </c>
      <c r="E31" s="198">
        <v>0</v>
      </c>
    </row>
    <row r="32" spans="1:5" ht="12.75">
      <c r="A32" s="184">
        <v>5271</v>
      </c>
      <c r="B32" s="185" t="s">
        <v>473</v>
      </c>
      <c r="C32" s="197">
        <v>920</v>
      </c>
      <c r="D32" s="197">
        <v>620</v>
      </c>
      <c r="E32" s="198">
        <v>0</v>
      </c>
    </row>
    <row r="33" spans="1:5" ht="12.75">
      <c r="A33" s="184">
        <v>5271</v>
      </c>
      <c r="B33" s="185" t="s">
        <v>474</v>
      </c>
      <c r="C33" s="197">
        <v>920</v>
      </c>
      <c r="D33" s="197">
        <v>620</v>
      </c>
      <c r="E33" s="198">
        <v>0</v>
      </c>
    </row>
    <row r="34" spans="1:5" ht="12.75">
      <c r="A34" s="184">
        <v>5271</v>
      </c>
      <c r="B34" s="185" t="s">
        <v>462</v>
      </c>
      <c r="C34" s="197">
        <v>2140</v>
      </c>
      <c r="D34" s="197">
        <v>1930</v>
      </c>
      <c r="E34" s="198">
        <v>952.04</v>
      </c>
    </row>
    <row r="35" spans="1:5" ht="12.75">
      <c r="A35" s="184">
        <v>6141</v>
      </c>
      <c r="B35" s="185">
        <v>5011</v>
      </c>
      <c r="C35" s="197">
        <v>515138</v>
      </c>
      <c r="D35" s="197">
        <v>503254</v>
      </c>
      <c r="E35" s="198">
        <v>504704.46</v>
      </c>
    </row>
    <row r="36" spans="1:5" ht="12.75">
      <c r="A36" s="184">
        <v>6141</v>
      </c>
      <c r="B36" s="185">
        <v>5021</v>
      </c>
      <c r="C36" s="197">
        <v>8582</v>
      </c>
      <c r="D36" s="197">
        <v>9732</v>
      </c>
      <c r="E36" s="198">
        <v>9413.99</v>
      </c>
    </row>
    <row r="37" spans="1:5" ht="12.75">
      <c r="A37" s="184">
        <v>6141</v>
      </c>
      <c r="B37" s="185">
        <v>5022</v>
      </c>
      <c r="C37" s="197">
        <v>1078</v>
      </c>
      <c r="D37" s="197">
        <v>391</v>
      </c>
      <c r="E37" s="198">
        <v>390.86</v>
      </c>
    </row>
    <row r="38" spans="1:5" ht="12.75">
      <c r="A38" s="184">
        <v>6141</v>
      </c>
      <c r="B38" s="185">
        <v>5024</v>
      </c>
      <c r="C38" s="197">
        <v>0</v>
      </c>
      <c r="D38" s="197">
        <v>18650</v>
      </c>
      <c r="E38" s="198">
        <v>31618.48</v>
      </c>
    </row>
    <row r="39" spans="1:5" ht="12.75">
      <c r="A39" s="184">
        <v>6141</v>
      </c>
      <c r="B39" s="185" t="s">
        <v>475</v>
      </c>
      <c r="C39" s="197">
        <v>9660</v>
      </c>
      <c r="D39" s="197">
        <v>28773</v>
      </c>
      <c r="E39" s="198">
        <v>41423.33</v>
      </c>
    </row>
    <row r="40" spans="1:5" ht="12.75">
      <c r="A40" s="184">
        <v>6141</v>
      </c>
      <c r="B40" s="185">
        <v>5031</v>
      </c>
      <c r="C40" s="197">
        <v>136448</v>
      </c>
      <c r="D40" s="197">
        <v>136247</v>
      </c>
      <c r="E40" s="198">
        <v>133441.86</v>
      </c>
    </row>
    <row r="41" spans="1:5" ht="12.75">
      <c r="A41" s="184">
        <v>6141</v>
      </c>
      <c r="B41" s="185">
        <v>5032</v>
      </c>
      <c r="C41" s="197">
        <v>47232</v>
      </c>
      <c r="D41" s="197">
        <v>47162</v>
      </c>
      <c r="E41" s="198">
        <v>46182.22</v>
      </c>
    </row>
    <row r="42" spans="1:5" ht="12.75">
      <c r="A42" s="184">
        <v>6141</v>
      </c>
      <c r="B42" s="185" t="s">
        <v>476</v>
      </c>
      <c r="C42" s="197">
        <v>183680</v>
      </c>
      <c r="D42" s="197">
        <v>183409</v>
      </c>
      <c r="E42" s="198">
        <v>179624.08</v>
      </c>
    </row>
    <row r="43" spans="1:5" ht="12.75">
      <c r="A43" s="184">
        <v>6141</v>
      </c>
      <c r="B43" s="185" t="s">
        <v>477</v>
      </c>
      <c r="C43" s="197">
        <v>708478</v>
      </c>
      <c r="D43" s="197">
        <v>715436</v>
      </c>
      <c r="E43" s="198">
        <v>725751.87</v>
      </c>
    </row>
    <row r="44" spans="1:5" ht="12.75">
      <c r="A44" s="184">
        <v>6141</v>
      </c>
      <c r="B44" s="185">
        <v>5131</v>
      </c>
      <c r="C44" s="197">
        <v>380</v>
      </c>
      <c r="D44" s="197">
        <v>430</v>
      </c>
      <c r="E44" s="198">
        <v>425.01</v>
      </c>
    </row>
    <row r="45" spans="1:5" ht="12.75">
      <c r="A45" s="184">
        <v>6141</v>
      </c>
      <c r="B45" s="185">
        <v>5132</v>
      </c>
      <c r="C45" s="197">
        <v>17</v>
      </c>
      <c r="D45" s="197">
        <v>4</v>
      </c>
      <c r="E45" s="198">
        <v>1.83</v>
      </c>
    </row>
    <row r="46" spans="1:5" ht="12.75">
      <c r="A46" s="184">
        <v>6141</v>
      </c>
      <c r="B46" s="185">
        <v>5134</v>
      </c>
      <c r="C46" s="197">
        <v>138</v>
      </c>
      <c r="D46" s="197">
        <v>104</v>
      </c>
      <c r="E46" s="198">
        <v>97.49</v>
      </c>
    </row>
    <row r="47" spans="1:5" ht="12.75">
      <c r="A47" s="184">
        <v>6141</v>
      </c>
      <c r="B47" s="185">
        <v>5136</v>
      </c>
      <c r="C47" s="197">
        <v>1368</v>
      </c>
      <c r="D47" s="197">
        <v>1526</v>
      </c>
      <c r="E47" s="198">
        <v>1350.37</v>
      </c>
    </row>
    <row r="48" spans="1:5" ht="12.75">
      <c r="A48" s="184">
        <v>6141</v>
      </c>
      <c r="B48" s="185">
        <v>5137</v>
      </c>
      <c r="C48" s="197">
        <v>24686</v>
      </c>
      <c r="D48" s="197">
        <v>64635</v>
      </c>
      <c r="E48" s="198">
        <v>73299.66</v>
      </c>
    </row>
    <row r="49" spans="1:5" ht="12.75">
      <c r="A49" s="184">
        <v>6141</v>
      </c>
      <c r="B49" s="185">
        <v>5139</v>
      </c>
      <c r="C49" s="197">
        <v>15595</v>
      </c>
      <c r="D49" s="197">
        <v>17772</v>
      </c>
      <c r="E49" s="198">
        <v>16130</v>
      </c>
    </row>
    <row r="50" spans="1:5" ht="12.75">
      <c r="A50" s="184">
        <v>6141</v>
      </c>
      <c r="B50" s="185" t="s">
        <v>471</v>
      </c>
      <c r="C50" s="197">
        <v>42184</v>
      </c>
      <c r="D50" s="197">
        <v>84471</v>
      </c>
      <c r="E50" s="198">
        <v>91304.36</v>
      </c>
    </row>
    <row r="51" spans="1:5" ht="12.75">
      <c r="A51" s="184">
        <v>6141</v>
      </c>
      <c r="B51" s="185">
        <v>5142</v>
      </c>
      <c r="C51" s="197">
        <v>307</v>
      </c>
      <c r="D51" s="197">
        <v>414</v>
      </c>
      <c r="E51" s="198">
        <v>403.92</v>
      </c>
    </row>
    <row r="52" spans="1:5" ht="12.75">
      <c r="A52" s="184">
        <v>6141</v>
      </c>
      <c r="B52" s="185">
        <v>5151</v>
      </c>
      <c r="C52" s="197">
        <v>1450</v>
      </c>
      <c r="D52" s="197">
        <v>1277</v>
      </c>
      <c r="E52" s="198">
        <v>1117.63</v>
      </c>
    </row>
    <row r="53" spans="1:5" ht="12.75">
      <c r="A53" s="184">
        <v>6141</v>
      </c>
      <c r="B53" s="185">
        <v>5152</v>
      </c>
      <c r="C53" s="197">
        <v>254</v>
      </c>
      <c r="D53" s="197">
        <v>115</v>
      </c>
      <c r="E53" s="198">
        <v>113.69</v>
      </c>
    </row>
    <row r="54" spans="1:5" ht="12.75">
      <c r="A54" s="184">
        <v>6141</v>
      </c>
      <c r="B54" s="185">
        <v>5153</v>
      </c>
      <c r="C54" s="197">
        <v>2839</v>
      </c>
      <c r="D54" s="197">
        <v>2190</v>
      </c>
      <c r="E54" s="198">
        <v>1913.74</v>
      </c>
    </row>
    <row r="55" spans="1:5" ht="12.75">
      <c r="A55" s="184">
        <v>6141</v>
      </c>
      <c r="B55" s="185">
        <v>5154</v>
      </c>
      <c r="C55" s="197">
        <v>12806</v>
      </c>
      <c r="D55" s="197">
        <v>16133</v>
      </c>
      <c r="E55" s="198">
        <v>15933.44</v>
      </c>
    </row>
    <row r="56" spans="1:5" ht="12.75">
      <c r="A56" s="184">
        <v>6141</v>
      </c>
      <c r="B56" s="185">
        <v>5156</v>
      </c>
      <c r="C56" s="197">
        <v>2380</v>
      </c>
      <c r="D56" s="197">
        <v>2350</v>
      </c>
      <c r="E56" s="198">
        <v>2200.49</v>
      </c>
    </row>
    <row r="57" spans="1:5" ht="12.75">
      <c r="A57" s="184">
        <v>6141</v>
      </c>
      <c r="B57" s="185">
        <v>5159</v>
      </c>
      <c r="C57" s="197">
        <v>0</v>
      </c>
      <c r="D57" s="197">
        <v>0</v>
      </c>
      <c r="E57" s="198">
        <v>0</v>
      </c>
    </row>
    <row r="58" spans="1:5" ht="12.75">
      <c r="A58" s="184">
        <v>6141</v>
      </c>
      <c r="B58" s="185" t="s">
        <v>467</v>
      </c>
      <c r="C58" s="197">
        <v>19729</v>
      </c>
      <c r="D58" s="197">
        <v>22065</v>
      </c>
      <c r="E58" s="198">
        <v>21278.99</v>
      </c>
    </row>
    <row r="59" spans="1:5" ht="12.75">
      <c r="A59" s="184">
        <v>6141</v>
      </c>
      <c r="B59" s="185">
        <v>5161</v>
      </c>
      <c r="C59" s="197">
        <v>1773</v>
      </c>
      <c r="D59" s="197">
        <v>1625</v>
      </c>
      <c r="E59" s="198">
        <v>1583.6</v>
      </c>
    </row>
    <row r="60" spans="1:5" ht="12.75">
      <c r="A60" s="184">
        <v>6141</v>
      </c>
      <c r="B60" s="185">
        <v>5162</v>
      </c>
      <c r="C60" s="197">
        <v>76481</v>
      </c>
      <c r="D60" s="197">
        <v>49594</v>
      </c>
      <c r="E60" s="198">
        <v>39799.83</v>
      </c>
    </row>
    <row r="61" spans="1:5" ht="12.75">
      <c r="A61" s="184">
        <v>6141</v>
      </c>
      <c r="B61" s="185">
        <v>5163</v>
      </c>
      <c r="C61" s="197">
        <v>1401</v>
      </c>
      <c r="D61" s="197">
        <v>1083</v>
      </c>
      <c r="E61" s="198">
        <v>697.32</v>
      </c>
    </row>
    <row r="62" spans="1:5" ht="12.75">
      <c r="A62" s="184">
        <v>6141</v>
      </c>
      <c r="B62" s="185">
        <v>5164</v>
      </c>
      <c r="C62" s="197">
        <v>10165</v>
      </c>
      <c r="D62" s="197">
        <v>2247</v>
      </c>
      <c r="E62" s="198">
        <v>1775.96</v>
      </c>
    </row>
    <row r="63" spans="1:5" ht="12.75">
      <c r="A63" s="184">
        <v>6141</v>
      </c>
      <c r="B63" s="185">
        <v>5166</v>
      </c>
      <c r="C63" s="197">
        <v>24234</v>
      </c>
      <c r="D63" s="197">
        <v>220795</v>
      </c>
      <c r="E63" s="198">
        <v>187821.98</v>
      </c>
    </row>
    <row r="64" spans="1:5" ht="12.75">
      <c r="A64" s="184">
        <v>6141</v>
      </c>
      <c r="B64" s="185">
        <v>5167</v>
      </c>
      <c r="C64" s="197">
        <v>8956</v>
      </c>
      <c r="D64" s="197">
        <v>12655</v>
      </c>
      <c r="E64" s="198">
        <v>10623.94</v>
      </c>
    </row>
    <row r="65" spans="1:5" ht="12.75">
      <c r="A65" s="184">
        <v>6141</v>
      </c>
      <c r="B65" s="185">
        <v>5168</v>
      </c>
      <c r="C65" s="197">
        <v>52913</v>
      </c>
      <c r="D65" s="197">
        <v>84964</v>
      </c>
      <c r="E65" s="198">
        <v>79720.25</v>
      </c>
    </row>
    <row r="66" spans="1:5" ht="12.75">
      <c r="A66" s="184">
        <v>6141</v>
      </c>
      <c r="B66" s="185">
        <v>5169</v>
      </c>
      <c r="C66" s="197">
        <v>274825</v>
      </c>
      <c r="D66" s="197">
        <v>274373</v>
      </c>
      <c r="E66" s="198">
        <v>302486.21</v>
      </c>
    </row>
    <row r="67" spans="1:5" ht="12.75">
      <c r="A67" s="184">
        <v>6141</v>
      </c>
      <c r="B67" s="185" t="s">
        <v>468</v>
      </c>
      <c r="C67" s="197">
        <v>450748</v>
      </c>
      <c r="D67" s="197">
        <v>647336</v>
      </c>
      <c r="E67" s="198">
        <v>624509.09</v>
      </c>
    </row>
    <row r="68" spans="1:5" ht="12.75">
      <c r="A68" s="184">
        <v>6141</v>
      </c>
      <c r="B68" s="185">
        <v>5171</v>
      </c>
      <c r="C68" s="197">
        <v>134633</v>
      </c>
      <c r="D68" s="197">
        <v>311896</v>
      </c>
      <c r="E68" s="198">
        <v>275396.82</v>
      </c>
    </row>
    <row r="69" spans="1:5" ht="12.75">
      <c r="A69" s="184">
        <v>6141</v>
      </c>
      <c r="B69" s="185">
        <v>5172</v>
      </c>
      <c r="C69" s="197">
        <v>9020</v>
      </c>
      <c r="D69" s="197">
        <v>33252</v>
      </c>
      <c r="E69" s="198">
        <v>33586.84</v>
      </c>
    </row>
    <row r="70" spans="1:5" ht="12.75">
      <c r="A70" s="184">
        <v>6141</v>
      </c>
      <c r="B70" s="185">
        <v>5173</v>
      </c>
      <c r="C70" s="197">
        <v>40015</v>
      </c>
      <c r="D70" s="197">
        <v>39970</v>
      </c>
      <c r="E70" s="198">
        <v>30094.95</v>
      </c>
    </row>
    <row r="71" spans="1:5" ht="12.75">
      <c r="A71" s="184">
        <v>6141</v>
      </c>
      <c r="B71" s="185">
        <v>5175</v>
      </c>
      <c r="C71" s="197">
        <v>980</v>
      </c>
      <c r="D71" s="197">
        <v>1812</v>
      </c>
      <c r="E71" s="198">
        <v>1528.46</v>
      </c>
    </row>
    <row r="72" spans="1:5" ht="12.75">
      <c r="A72" s="184">
        <v>6141</v>
      </c>
      <c r="B72" s="185">
        <v>5176</v>
      </c>
      <c r="C72" s="197">
        <v>2650</v>
      </c>
      <c r="D72" s="197">
        <v>1319</v>
      </c>
      <c r="E72" s="198">
        <v>767.55</v>
      </c>
    </row>
    <row r="73" spans="1:5" ht="12.75">
      <c r="A73" s="184">
        <v>6141</v>
      </c>
      <c r="B73" s="185">
        <v>5177</v>
      </c>
      <c r="C73" s="197">
        <v>1056</v>
      </c>
      <c r="D73" s="197">
        <v>1124</v>
      </c>
      <c r="E73" s="198">
        <v>1107.81</v>
      </c>
    </row>
    <row r="74" spans="1:5" ht="12.75">
      <c r="A74" s="184">
        <v>6141</v>
      </c>
      <c r="B74" s="185">
        <v>5179</v>
      </c>
      <c r="C74" s="197">
        <v>50</v>
      </c>
      <c r="D74" s="197">
        <v>80</v>
      </c>
      <c r="E74" s="198">
        <v>24.14</v>
      </c>
    </row>
    <row r="75" spans="1:5" ht="12.75">
      <c r="A75" s="184">
        <v>6141</v>
      </c>
      <c r="B75" s="185" t="s">
        <v>472</v>
      </c>
      <c r="C75" s="197">
        <v>188404</v>
      </c>
      <c r="D75" s="197">
        <v>389453</v>
      </c>
      <c r="E75" s="198">
        <v>342506.57</v>
      </c>
    </row>
    <row r="76" spans="1:5" ht="12.75">
      <c r="A76" s="184">
        <v>6141</v>
      </c>
      <c r="B76" s="185">
        <v>5182</v>
      </c>
      <c r="C76" s="197">
        <v>0</v>
      </c>
      <c r="D76" s="197">
        <v>0</v>
      </c>
      <c r="E76" s="198">
        <v>0</v>
      </c>
    </row>
    <row r="77" spans="1:5" ht="12.75">
      <c r="A77" s="184">
        <v>6141</v>
      </c>
      <c r="B77" s="185">
        <v>5189</v>
      </c>
      <c r="C77" s="197">
        <v>30</v>
      </c>
      <c r="D77" s="197">
        <v>17</v>
      </c>
      <c r="E77" s="198">
        <v>5.18</v>
      </c>
    </row>
    <row r="78" spans="1:5" ht="12.75">
      <c r="A78" s="184">
        <v>6141</v>
      </c>
      <c r="B78" s="185" t="s">
        <v>478</v>
      </c>
      <c r="C78" s="197">
        <v>30</v>
      </c>
      <c r="D78" s="197">
        <v>17</v>
      </c>
      <c r="E78" s="198">
        <v>5.18</v>
      </c>
    </row>
    <row r="79" spans="1:5" ht="12.75">
      <c r="A79" s="184">
        <v>6141</v>
      </c>
      <c r="B79" s="185">
        <v>5191</v>
      </c>
      <c r="C79" s="197">
        <v>0</v>
      </c>
      <c r="D79" s="197">
        <v>1</v>
      </c>
      <c r="E79" s="198">
        <v>0.3</v>
      </c>
    </row>
    <row r="80" spans="1:5" ht="12.75">
      <c r="A80" s="184">
        <v>6141</v>
      </c>
      <c r="B80" s="185">
        <v>5192</v>
      </c>
      <c r="C80" s="197">
        <v>2577</v>
      </c>
      <c r="D80" s="197">
        <v>34708</v>
      </c>
      <c r="E80" s="198">
        <v>44680.07</v>
      </c>
    </row>
    <row r="81" spans="1:5" ht="12.75">
      <c r="A81" s="184">
        <v>6141</v>
      </c>
      <c r="B81" s="185">
        <v>5194</v>
      </c>
      <c r="C81" s="197">
        <v>196</v>
      </c>
      <c r="D81" s="197">
        <v>325</v>
      </c>
      <c r="E81" s="198">
        <v>232.86</v>
      </c>
    </row>
    <row r="82" spans="1:5" ht="12.75">
      <c r="A82" s="184">
        <v>6141</v>
      </c>
      <c r="B82" s="185">
        <v>5195</v>
      </c>
      <c r="C82" s="197">
        <v>0</v>
      </c>
      <c r="D82" s="197">
        <v>236</v>
      </c>
      <c r="E82" s="198">
        <v>235.14</v>
      </c>
    </row>
    <row r="83" spans="1:5" ht="12.75">
      <c r="A83" s="184">
        <v>6141</v>
      </c>
      <c r="B83" s="185">
        <v>5196</v>
      </c>
      <c r="C83" s="197">
        <v>191</v>
      </c>
      <c r="D83" s="197">
        <v>58</v>
      </c>
      <c r="E83" s="198">
        <v>57.18</v>
      </c>
    </row>
    <row r="84" spans="1:5" ht="12.75">
      <c r="A84" s="184">
        <v>6141</v>
      </c>
      <c r="B84" s="185">
        <v>5199</v>
      </c>
      <c r="C84" s="197">
        <v>400</v>
      </c>
      <c r="D84" s="197">
        <v>0</v>
      </c>
      <c r="E84" s="198">
        <v>0</v>
      </c>
    </row>
    <row r="85" spans="1:5" ht="12.75">
      <c r="A85" s="184">
        <v>6141</v>
      </c>
      <c r="B85" s="185" t="s">
        <v>479</v>
      </c>
      <c r="C85" s="197">
        <v>3364</v>
      </c>
      <c r="D85" s="197">
        <v>35328</v>
      </c>
      <c r="E85" s="198">
        <v>45205.55</v>
      </c>
    </row>
    <row r="86" spans="1:5" ht="12.75">
      <c r="A86" s="184">
        <v>6141</v>
      </c>
      <c r="B86" s="185" t="s">
        <v>469</v>
      </c>
      <c r="C86" s="197">
        <v>704766</v>
      </c>
      <c r="D86" s="197">
        <v>1179084</v>
      </c>
      <c r="E86" s="198">
        <v>1125213.66</v>
      </c>
    </row>
    <row r="87" spans="1:5" ht="12.75">
      <c r="A87" s="184">
        <v>6141</v>
      </c>
      <c r="B87" s="185">
        <v>5342</v>
      </c>
      <c r="C87" s="197">
        <v>10303</v>
      </c>
      <c r="D87" s="197">
        <v>10301</v>
      </c>
      <c r="E87" s="198">
        <v>10094</v>
      </c>
    </row>
    <row r="88" spans="1:5" ht="12.75">
      <c r="A88" s="184">
        <v>6141</v>
      </c>
      <c r="B88" s="185">
        <v>5346</v>
      </c>
      <c r="C88" s="197">
        <v>0</v>
      </c>
      <c r="D88" s="197">
        <v>0</v>
      </c>
      <c r="E88" s="198">
        <v>217150</v>
      </c>
    </row>
    <row r="89" spans="1:5" ht="12.75">
      <c r="A89" s="184">
        <v>6141</v>
      </c>
      <c r="B89" s="185" t="s">
        <v>480</v>
      </c>
      <c r="C89" s="197">
        <v>10303</v>
      </c>
      <c r="D89" s="197">
        <v>10301</v>
      </c>
      <c r="E89" s="198">
        <v>227244</v>
      </c>
    </row>
    <row r="90" spans="1:5" ht="12.75">
      <c r="A90" s="184">
        <v>6141</v>
      </c>
      <c r="B90" s="185">
        <v>5361</v>
      </c>
      <c r="C90" s="197">
        <v>20</v>
      </c>
      <c r="D90" s="197">
        <v>20</v>
      </c>
      <c r="E90" s="198">
        <v>3</v>
      </c>
    </row>
    <row r="91" spans="1:5" ht="12.75">
      <c r="A91" s="184">
        <v>6141</v>
      </c>
      <c r="B91" s="185">
        <v>5362</v>
      </c>
      <c r="C91" s="197">
        <v>140</v>
      </c>
      <c r="D91" s="197">
        <v>294</v>
      </c>
      <c r="E91" s="198">
        <v>166.95</v>
      </c>
    </row>
    <row r="92" spans="1:5" ht="12.75">
      <c r="A92" s="184">
        <v>6141</v>
      </c>
      <c r="B92" s="185">
        <v>5363</v>
      </c>
      <c r="C92" s="197">
        <v>0</v>
      </c>
      <c r="D92" s="197">
        <v>129</v>
      </c>
      <c r="E92" s="198">
        <v>2.43</v>
      </c>
    </row>
    <row r="93" spans="1:5" ht="12.75">
      <c r="A93" s="184">
        <v>6141</v>
      </c>
      <c r="B93" s="185" t="s">
        <v>481</v>
      </c>
      <c r="C93" s="197">
        <v>160</v>
      </c>
      <c r="D93" s="197">
        <v>443</v>
      </c>
      <c r="E93" s="198">
        <v>172.38</v>
      </c>
    </row>
    <row r="94" spans="1:5" ht="12.75">
      <c r="A94" s="184">
        <v>6141</v>
      </c>
      <c r="B94" s="185" t="s">
        <v>482</v>
      </c>
      <c r="C94" s="197">
        <v>10463</v>
      </c>
      <c r="D94" s="197">
        <v>10744</v>
      </c>
      <c r="E94" s="198">
        <v>227416.38</v>
      </c>
    </row>
    <row r="95" spans="1:5" ht="12.75">
      <c r="A95" s="184">
        <v>6141</v>
      </c>
      <c r="B95" s="185">
        <v>5422</v>
      </c>
      <c r="C95" s="197">
        <v>7580</v>
      </c>
      <c r="D95" s="197">
        <v>4876</v>
      </c>
      <c r="E95" s="198">
        <v>3118.97</v>
      </c>
    </row>
    <row r="96" spans="1:5" ht="12.75">
      <c r="A96" s="184">
        <v>6141</v>
      </c>
      <c r="B96" s="185">
        <v>5429</v>
      </c>
      <c r="C96" s="197">
        <v>2190</v>
      </c>
      <c r="D96" s="197">
        <v>5036</v>
      </c>
      <c r="E96" s="198">
        <v>4673.04</v>
      </c>
    </row>
    <row r="97" spans="1:5" ht="12.75">
      <c r="A97" s="184">
        <v>6141</v>
      </c>
      <c r="B97" s="185" t="s">
        <v>483</v>
      </c>
      <c r="C97" s="197">
        <v>9770</v>
      </c>
      <c r="D97" s="197">
        <v>9912</v>
      </c>
      <c r="E97" s="198">
        <v>7792.01</v>
      </c>
    </row>
    <row r="98" spans="1:5" ht="12.75">
      <c r="A98" s="184">
        <v>6141</v>
      </c>
      <c r="B98" s="185">
        <v>5499</v>
      </c>
      <c r="C98" s="197">
        <v>0</v>
      </c>
      <c r="D98" s="197">
        <v>2</v>
      </c>
      <c r="E98" s="198">
        <v>1.4</v>
      </c>
    </row>
    <row r="99" spans="1:5" ht="12.75">
      <c r="A99" s="184">
        <v>6141</v>
      </c>
      <c r="B99" s="185" t="s">
        <v>484</v>
      </c>
      <c r="C99" s="197">
        <v>9770</v>
      </c>
      <c r="D99" s="197">
        <v>9914</v>
      </c>
      <c r="E99" s="198">
        <v>7793.41</v>
      </c>
    </row>
    <row r="100" spans="1:5" ht="12.75">
      <c r="A100" s="184">
        <v>6141</v>
      </c>
      <c r="B100" s="185">
        <v>5511</v>
      </c>
      <c r="C100" s="197">
        <v>2310</v>
      </c>
      <c r="D100" s="197">
        <v>2023</v>
      </c>
      <c r="E100" s="198">
        <v>1773.86</v>
      </c>
    </row>
    <row r="101" spans="1:5" ht="12.75">
      <c r="A101" s="184">
        <v>6141</v>
      </c>
      <c r="B101" s="185">
        <v>5512</v>
      </c>
      <c r="C101" s="197">
        <v>1670</v>
      </c>
      <c r="D101" s="197">
        <v>1984</v>
      </c>
      <c r="E101" s="198">
        <v>1923.79</v>
      </c>
    </row>
    <row r="102" spans="1:5" ht="12.75">
      <c r="A102" s="184">
        <v>6141</v>
      </c>
      <c r="B102" s="185" t="s">
        <v>485</v>
      </c>
      <c r="C102" s="197">
        <v>3980</v>
      </c>
      <c r="D102" s="197">
        <v>4007</v>
      </c>
      <c r="E102" s="198">
        <v>3697.65</v>
      </c>
    </row>
    <row r="103" spans="1:5" ht="12.75">
      <c r="A103" s="184">
        <v>6141</v>
      </c>
      <c r="B103" s="185">
        <v>5909</v>
      </c>
      <c r="C103" s="197">
        <v>122</v>
      </c>
      <c r="D103" s="197">
        <v>2446</v>
      </c>
      <c r="E103" s="198">
        <v>10186.58</v>
      </c>
    </row>
    <row r="104" spans="1:5" ht="12.75">
      <c r="A104" s="184">
        <v>6141</v>
      </c>
      <c r="B104" s="185" t="s">
        <v>470</v>
      </c>
      <c r="C104" s="197">
        <v>1437579</v>
      </c>
      <c r="D104" s="197">
        <v>1921631</v>
      </c>
      <c r="E104" s="198">
        <v>2100059.55</v>
      </c>
    </row>
    <row r="105" spans="1:5" ht="12.75">
      <c r="A105" s="184">
        <v>6141</v>
      </c>
      <c r="B105" s="185">
        <v>6111</v>
      </c>
      <c r="C105" s="197">
        <v>474397</v>
      </c>
      <c r="D105" s="197">
        <v>453191</v>
      </c>
      <c r="E105" s="198">
        <v>356667.59</v>
      </c>
    </row>
    <row r="106" spans="1:5" ht="12.75">
      <c r="A106" s="184">
        <v>6141</v>
      </c>
      <c r="B106" s="185">
        <v>6119</v>
      </c>
      <c r="C106" s="197">
        <v>1000</v>
      </c>
      <c r="D106" s="197">
        <v>0</v>
      </c>
      <c r="E106" s="198">
        <v>0</v>
      </c>
    </row>
    <row r="107" spans="1:5" ht="12.75">
      <c r="A107" s="184">
        <v>6141</v>
      </c>
      <c r="B107" s="185" t="s">
        <v>486</v>
      </c>
      <c r="C107" s="197">
        <v>475397</v>
      </c>
      <c r="D107" s="197">
        <v>453191</v>
      </c>
      <c r="E107" s="198">
        <v>356667.59</v>
      </c>
    </row>
    <row r="108" spans="1:5" ht="12.75">
      <c r="A108" s="184">
        <v>6141</v>
      </c>
      <c r="B108" s="185">
        <v>6121</v>
      </c>
      <c r="C108" s="197">
        <v>31790</v>
      </c>
      <c r="D108" s="197">
        <v>33956</v>
      </c>
      <c r="E108" s="198">
        <v>15367.38</v>
      </c>
    </row>
    <row r="109" spans="1:5" ht="12.75">
      <c r="A109" s="184">
        <v>6141</v>
      </c>
      <c r="B109" s="185">
        <v>6122</v>
      </c>
      <c r="C109" s="197">
        <v>6050</v>
      </c>
      <c r="D109" s="197">
        <v>7139</v>
      </c>
      <c r="E109" s="198">
        <v>3153.17</v>
      </c>
    </row>
    <row r="110" spans="1:5" ht="12.75">
      <c r="A110" s="184">
        <v>6141</v>
      </c>
      <c r="B110" s="185">
        <v>6123</v>
      </c>
      <c r="C110" s="197">
        <v>4200</v>
      </c>
      <c r="D110" s="197">
        <v>2750</v>
      </c>
      <c r="E110" s="198">
        <v>2044.39</v>
      </c>
    </row>
    <row r="111" spans="1:5" ht="12.75">
      <c r="A111" s="184">
        <v>6141</v>
      </c>
      <c r="B111" s="185">
        <v>6125</v>
      </c>
      <c r="C111" s="197">
        <v>97181</v>
      </c>
      <c r="D111" s="197">
        <v>78756</v>
      </c>
      <c r="E111" s="198">
        <v>69313.28</v>
      </c>
    </row>
    <row r="112" spans="1:5" ht="12.75">
      <c r="A112" s="184">
        <v>6141</v>
      </c>
      <c r="B112" s="185">
        <v>6127</v>
      </c>
      <c r="C112" s="197">
        <v>0</v>
      </c>
      <c r="D112" s="197">
        <v>99</v>
      </c>
      <c r="E112" s="198">
        <v>98.8</v>
      </c>
    </row>
    <row r="113" spans="1:5" ht="12.75">
      <c r="A113" s="184">
        <v>6141</v>
      </c>
      <c r="B113" s="185" t="s">
        <v>473</v>
      </c>
      <c r="C113" s="197">
        <v>139221</v>
      </c>
      <c r="D113" s="197">
        <v>122700</v>
      </c>
      <c r="E113" s="198">
        <v>89977.02</v>
      </c>
    </row>
    <row r="114" spans="1:5" ht="12.75">
      <c r="A114" s="184">
        <v>6141</v>
      </c>
      <c r="B114" s="185" t="s">
        <v>487</v>
      </c>
      <c r="C114" s="197">
        <v>614618</v>
      </c>
      <c r="D114" s="197">
        <v>575891</v>
      </c>
      <c r="E114" s="198">
        <v>446644.61</v>
      </c>
    </row>
    <row r="115" spans="1:5" ht="12.75">
      <c r="A115" s="184">
        <v>6141</v>
      </c>
      <c r="B115" s="185">
        <v>6361</v>
      </c>
      <c r="C115" s="197">
        <v>0</v>
      </c>
      <c r="D115" s="197">
        <v>0</v>
      </c>
      <c r="E115" s="198">
        <v>187203</v>
      </c>
    </row>
    <row r="116" spans="1:5" ht="12.75">
      <c r="A116" s="184">
        <v>6141</v>
      </c>
      <c r="B116" s="185" t="s">
        <v>474</v>
      </c>
      <c r="C116" s="197">
        <v>614618</v>
      </c>
      <c r="D116" s="197">
        <v>575891</v>
      </c>
      <c r="E116" s="198">
        <v>633847.61</v>
      </c>
    </row>
    <row r="117" spans="1:5" ht="12.75">
      <c r="A117" s="184">
        <v>6141</v>
      </c>
      <c r="B117" s="185" t="s">
        <v>462</v>
      </c>
      <c r="C117" s="197">
        <v>2052197</v>
      </c>
      <c r="D117" s="197">
        <v>2497522</v>
      </c>
      <c r="E117" s="198">
        <v>2733907.16</v>
      </c>
    </row>
    <row r="118" spans="1:5" ht="12.75">
      <c r="A118" s="184">
        <v>6142</v>
      </c>
      <c r="B118" s="185">
        <v>5137</v>
      </c>
      <c r="C118" s="197">
        <v>27673</v>
      </c>
      <c r="D118" s="197">
        <v>0</v>
      </c>
      <c r="E118" s="198">
        <v>0</v>
      </c>
    </row>
    <row r="119" spans="1:5" ht="12.75">
      <c r="A119" s="184">
        <v>6142</v>
      </c>
      <c r="B119" s="185">
        <v>5171</v>
      </c>
      <c r="C119" s="197">
        <v>28000</v>
      </c>
      <c r="D119" s="197">
        <v>0</v>
      </c>
      <c r="E119" s="198">
        <v>0</v>
      </c>
    </row>
    <row r="120" spans="1:5" ht="12.75">
      <c r="A120" s="184">
        <v>6142</v>
      </c>
      <c r="B120" s="185" t="s">
        <v>469</v>
      </c>
      <c r="C120" s="197">
        <v>55673</v>
      </c>
      <c r="D120" s="197">
        <v>0</v>
      </c>
      <c r="E120" s="198">
        <v>0</v>
      </c>
    </row>
    <row r="121" spans="1:5" ht="12.75">
      <c r="A121" s="184">
        <v>6142</v>
      </c>
      <c r="B121" s="185" t="s">
        <v>470</v>
      </c>
      <c r="C121" s="197">
        <v>55673</v>
      </c>
      <c r="D121" s="197">
        <v>0</v>
      </c>
      <c r="E121" s="198">
        <v>0</v>
      </c>
    </row>
    <row r="122" spans="1:5" ht="12.75">
      <c r="A122" s="184">
        <v>6142</v>
      </c>
      <c r="B122" s="185">
        <v>6121</v>
      </c>
      <c r="C122" s="197">
        <v>49496</v>
      </c>
      <c r="D122" s="197">
        <v>0</v>
      </c>
      <c r="E122" s="198">
        <v>0</v>
      </c>
    </row>
    <row r="123" spans="1:5" ht="12.75">
      <c r="A123" s="184">
        <v>6142</v>
      </c>
      <c r="B123" s="185" t="s">
        <v>474</v>
      </c>
      <c r="C123" s="197">
        <v>49496</v>
      </c>
      <c r="D123" s="197">
        <v>0</v>
      </c>
      <c r="E123" s="198">
        <v>0</v>
      </c>
    </row>
    <row r="124" spans="1:5" ht="12.75">
      <c r="A124" s="184">
        <v>6142</v>
      </c>
      <c r="B124" s="185" t="s">
        <v>462</v>
      </c>
      <c r="C124" s="197">
        <v>105169</v>
      </c>
      <c r="D124" s="197">
        <v>0</v>
      </c>
      <c r="E124" s="198">
        <v>0</v>
      </c>
    </row>
    <row r="125" spans="1:5" ht="13.5" thickBot="1">
      <c r="A125" s="188" t="s">
        <v>463</v>
      </c>
      <c r="B125" s="189" t="s">
        <v>464</v>
      </c>
      <c r="C125" s="199">
        <v>2160369</v>
      </c>
      <c r="D125" s="199">
        <v>2500439</v>
      </c>
      <c r="E125" s="200">
        <v>2735527.87</v>
      </c>
    </row>
    <row r="128" ht="12.75">
      <c r="A128" s="192" t="s">
        <v>221</v>
      </c>
    </row>
    <row r="129" ht="12.75">
      <c r="A129" s="192" t="s">
        <v>488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E33"/>
  <sheetViews>
    <sheetView workbookViewId="0" topLeftCell="A1">
      <selection activeCell="A1" sqref="A1"/>
    </sheetView>
  </sheetViews>
  <sheetFormatPr defaultColWidth="9.125" defaultRowHeight="12.75"/>
  <cols>
    <col min="1" max="1" width="50.75390625" style="193" customWidth="1"/>
    <col min="2" max="2" width="9.75390625" style="218" customWidth="1"/>
    <col min="3" max="5" width="20.75390625" style="201" customWidth="1"/>
    <col min="6" max="16384" width="9.125" style="178" customWidth="1"/>
  </cols>
  <sheetData>
    <row r="1" spans="1:5" s="174" customFormat="1" ht="12.75">
      <c r="A1" s="202" t="s">
        <v>440</v>
      </c>
      <c r="B1" s="202"/>
      <c r="C1" s="202"/>
      <c r="D1" s="202"/>
      <c r="E1" s="175"/>
    </row>
    <row r="2" spans="1:4" s="174" customFormat="1" ht="12.75">
      <c r="A2" s="203" t="s">
        <v>441</v>
      </c>
      <c r="B2" s="203"/>
      <c r="C2" s="203"/>
      <c r="D2" s="203"/>
    </row>
    <row r="3" s="176" customFormat="1" ht="12.75"/>
    <row r="4" spans="1:5" ht="13.5" thickBot="1">
      <c r="A4" s="177" t="s">
        <v>489</v>
      </c>
      <c r="B4" s="178"/>
      <c r="C4" s="178"/>
      <c r="D4" s="178"/>
      <c r="E4" s="178"/>
    </row>
    <row r="5" spans="1:5" ht="13.5" thickBot="1">
      <c r="A5" s="179" t="s">
        <v>490</v>
      </c>
      <c r="B5" s="179" t="s">
        <v>491</v>
      </c>
      <c r="C5" s="179" t="s">
        <v>445</v>
      </c>
      <c r="D5" s="179" t="s">
        <v>446</v>
      </c>
      <c r="E5" s="179" t="s">
        <v>447</v>
      </c>
    </row>
    <row r="6" spans="1:5" ht="13.5" thickBot="1">
      <c r="A6" s="179" t="s">
        <v>492</v>
      </c>
      <c r="B6" s="179" t="s">
        <v>493</v>
      </c>
      <c r="C6" s="179">
        <v>31</v>
      </c>
      <c r="D6" s="179">
        <v>32</v>
      </c>
      <c r="E6" s="179">
        <v>33</v>
      </c>
    </row>
    <row r="7" spans="1:5" ht="12.75">
      <c r="A7" s="204" t="s">
        <v>494</v>
      </c>
      <c r="B7" s="205">
        <v>3010</v>
      </c>
      <c r="C7" s="195">
        <v>23182</v>
      </c>
      <c r="D7" s="195">
        <v>23182</v>
      </c>
      <c r="E7" s="196">
        <v>573678.07</v>
      </c>
    </row>
    <row r="8" spans="1:5" ht="12.75">
      <c r="A8" s="206" t="s">
        <v>495</v>
      </c>
      <c r="B8" s="207">
        <v>3011</v>
      </c>
      <c r="C8" s="197">
        <v>0</v>
      </c>
      <c r="D8" s="197">
        <v>0</v>
      </c>
      <c r="E8" s="198">
        <v>0</v>
      </c>
    </row>
    <row r="9" spans="1:5" ht="12.75">
      <c r="A9" s="206" t="s">
        <v>496</v>
      </c>
      <c r="B9" s="207">
        <v>3012</v>
      </c>
      <c r="C9" s="197">
        <v>23182</v>
      </c>
      <c r="D9" s="197">
        <v>23182</v>
      </c>
      <c r="E9" s="198">
        <v>49893.24</v>
      </c>
    </row>
    <row r="10" spans="1:5" ht="12.75">
      <c r="A10" s="206" t="s">
        <v>497</v>
      </c>
      <c r="B10" s="207">
        <v>3013</v>
      </c>
      <c r="C10" s="197">
        <v>0</v>
      </c>
      <c r="D10" s="197">
        <v>0</v>
      </c>
      <c r="E10" s="198">
        <v>74105.08</v>
      </c>
    </row>
    <row r="11" spans="1:5" ht="12.75">
      <c r="A11" s="206" t="s">
        <v>498</v>
      </c>
      <c r="B11" s="207">
        <v>3014</v>
      </c>
      <c r="C11" s="197">
        <v>0</v>
      </c>
      <c r="D11" s="197">
        <v>0</v>
      </c>
      <c r="E11" s="198">
        <v>449679.75</v>
      </c>
    </row>
    <row r="12" spans="1:5" ht="12.75">
      <c r="A12" s="208" t="s">
        <v>499</v>
      </c>
      <c r="B12" s="209">
        <v>3020</v>
      </c>
      <c r="C12" s="210">
        <v>0</v>
      </c>
      <c r="D12" s="210">
        <v>0</v>
      </c>
      <c r="E12" s="211">
        <v>440645.22</v>
      </c>
    </row>
    <row r="13" spans="1:5" ht="12.75">
      <c r="A13" s="212" t="s">
        <v>500</v>
      </c>
      <c r="B13" s="213">
        <v>3021</v>
      </c>
      <c r="C13" s="214">
        <v>0</v>
      </c>
      <c r="D13" s="214">
        <v>0</v>
      </c>
      <c r="E13" s="215">
        <v>0</v>
      </c>
    </row>
    <row r="14" spans="1:5" ht="12.75">
      <c r="A14" s="206" t="s">
        <v>501</v>
      </c>
      <c r="B14" s="207">
        <v>3022</v>
      </c>
      <c r="C14" s="197">
        <v>0</v>
      </c>
      <c r="D14" s="197">
        <v>0</v>
      </c>
      <c r="E14" s="198">
        <v>0</v>
      </c>
    </row>
    <row r="15" spans="1:5" ht="12.75">
      <c r="A15" s="206" t="s">
        <v>502</v>
      </c>
      <c r="B15" s="207">
        <v>3023</v>
      </c>
      <c r="C15" s="197">
        <v>0</v>
      </c>
      <c r="D15" s="197">
        <v>0</v>
      </c>
      <c r="E15" s="198">
        <v>440645.22</v>
      </c>
    </row>
    <row r="16" spans="1:5" ht="12.75">
      <c r="A16" s="206" t="s">
        <v>503</v>
      </c>
      <c r="B16" s="207">
        <v>3024</v>
      </c>
      <c r="C16" s="197">
        <v>0</v>
      </c>
      <c r="D16" s="197">
        <v>0</v>
      </c>
      <c r="E16" s="198">
        <v>0</v>
      </c>
    </row>
    <row r="17" spans="1:5" ht="12.75">
      <c r="A17" s="208" t="s">
        <v>504</v>
      </c>
      <c r="B17" s="209">
        <v>3050</v>
      </c>
      <c r="C17" s="210">
        <v>23182</v>
      </c>
      <c r="D17" s="210">
        <v>23182</v>
      </c>
      <c r="E17" s="211">
        <v>133032.85</v>
      </c>
    </row>
    <row r="18" spans="1:5" ht="12.75">
      <c r="A18" s="212" t="s">
        <v>505</v>
      </c>
      <c r="B18" s="213">
        <v>3060</v>
      </c>
      <c r="C18" s="214">
        <v>2160369</v>
      </c>
      <c r="D18" s="214">
        <v>2500439</v>
      </c>
      <c r="E18" s="215">
        <v>2735527.87</v>
      </c>
    </row>
    <row r="19" spans="1:5" ht="12.75">
      <c r="A19" s="206" t="s">
        <v>506</v>
      </c>
      <c r="B19" s="207">
        <v>3061</v>
      </c>
      <c r="C19" s="197">
        <v>1495335</v>
      </c>
      <c r="D19" s="197">
        <v>1923928</v>
      </c>
      <c r="E19" s="198">
        <v>2101680.26</v>
      </c>
    </row>
    <row r="20" spans="1:5" ht="12.75">
      <c r="A20" s="206" t="s">
        <v>507</v>
      </c>
      <c r="B20" s="207">
        <v>3062</v>
      </c>
      <c r="C20" s="197">
        <v>665034</v>
      </c>
      <c r="D20" s="197">
        <v>576511</v>
      </c>
      <c r="E20" s="198">
        <v>633847.61</v>
      </c>
    </row>
    <row r="21" spans="1:5" ht="12.75">
      <c r="A21" s="206" t="s">
        <v>508</v>
      </c>
      <c r="B21" s="207">
        <v>3070</v>
      </c>
      <c r="C21" s="197">
        <v>0</v>
      </c>
      <c r="D21" s="197">
        <v>0</v>
      </c>
      <c r="E21" s="198">
        <v>404353</v>
      </c>
    </row>
    <row r="22" spans="1:5" ht="12.75">
      <c r="A22" s="206" t="s">
        <v>509</v>
      </c>
      <c r="B22" s="207">
        <v>3072</v>
      </c>
      <c r="C22" s="197">
        <v>0</v>
      </c>
      <c r="D22" s="197">
        <v>0</v>
      </c>
      <c r="E22" s="198">
        <v>0</v>
      </c>
    </row>
    <row r="23" spans="1:5" ht="12.75">
      <c r="A23" s="206" t="s">
        <v>510</v>
      </c>
      <c r="B23" s="207">
        <v>3073</v>
      </c>
      <c r="C23" s="197">
        <v>0</v>
      </c>
      <c r="D23" s="197">
        <v>0</v>
      </c>
      <c r="E23" s="198">
        <v>217150</v>
      </c>
    </row>
    <row r="24" spans="1:5" ht="12.75">
      <c r="A24" s="206" t="s">
        <v>511</v>
      </c>
      <c r="B24" s="207">
        <v>3074</v>
      </c>
      <c r="C24" s="197">
        <v>0</v>
      </c>
      <c r="D24" s="197">
        <v>0</v>
      </c>
      <c r="E24" s="198">
        <v>0</v>
      </c>
    </row>
    <row r="25" spans="1:5" ht="12.75">
      <c r="A25" s="206" t="s">
        <v>512</v>
      </c>
      <c r="B25" s="207">
        <v>3075</v>
      </c>
      <c r="C25" s="197">
        <v>0</v>
      </c>
      <c r="D25" s="197">
        <v>0</v>
      </c>
      <c r="E25" s="198">
        <v>187203</v>
      </c>
    </row>
    <row r="26" spans="1:5" ht="12.75">
      <c r="A26" s="208" t="s">
        <v>513</v>
      </c>
      <c r="B26" s="209">
        <v>3090</v>
      </c>
      <c r="C26" s="210">
        <v>2160369</v>
      </c>
      <c r="D26" s="210">
        <v>2500439</v>
      </c>
      <c r="E26" s="211">
        <v>2331174.87</v>
      </c>
    </row>
    <row r="27" spans="1:5" ht="12.75">
      <c r="A27" s="208" t="s">
        <v>514</v>
      </c>
      <c r="B27" s="209">
        <v>3100</v>
      </c>
      <c r="C27" s="210">
        <v>-2137187</v>
      </c>
      <c r="D27" s="210">
        <v>-2477257</v>
      </c>
      <c r="E27" s="211">
        <v>-2198142.02</v>
      </c>
    </row>
    <row r="28" spans="1:5" ht="12.75">
      <c r="A28" s="212" t="s">
        <v>515</v>
      </c>
      <c r="B28" s="213">
        <v>3200</v>
      </c>
      <c r="C28" s="214">
        <v>0</v>
      </c>
      <c r="D28" s="214">
        <v>0</v>
      </c>
      <c r="E28" s="215">
        <v>0</v>
      </c>
    </row>
    <row r="29" spans="1:5" ht="13.5" thickBot="1">
      <c r="A29" s="216" t="s">
        <v>516</v>
      </c>
      <c r="B29" s="217">
        <v>3300</v>
      </c>
      <c r="C29" s="199">
        <v>-2137187</v>
      </c>
      <c r="D29" s="199">
        <v>-2477257</v>
      </c>
      <c r="E29" s="200">
        <v>-2161849.8</v>
      </c>
    </row>
    <row r="32" ht="12.75">
      <c r="A32" s="192" t="s">
        <v>221</v>
      </c>
    </row>
    <row r="33" ht="12.75">
      <c r="A33" s="192" t="s">
        <v>517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E45"/>
  <sheetViews>
    <sheetView workbookViewId="0" topLeftCell="A1">
      <selection activeCell="A1" sqref="A1"/>
    </sheetView>
  </sheetViews>
  <sheetFormatPr defaultColWidth="9.125" defaultRowHeight="12.75"/>
  <cols>
    <col min="1" max="1" width="50.75390625" style="235" customWidth="1"/>
    <col min="2" max="2" width="9.75390625" style="224" customWidth="1"/>
    <col min="3" max="5" width="20.75390625" style="223" customWidth="1"/>
    <col min="6" max="16384" width="9.125" style="223" customWidth="1"/>
  </cols>
  <sheetData>
    <row r="1" spans="1:5" s="202" customFormat="1" ht="12.75">
      <c r="A1" s="202" t="s">
        <v>440</v>
      </c>
      <c r="E1" s="219"/>
    </row>
    <row r="2" s="202" customFormat="1" ht="12.75">
      <c r="A2" s="202" t="s">
        <v>441</v>
      </c>
    </row>
    <row r="3" spans="3:5" s="220" customFormat="1" ht="12.75">
      <c r="C3" s="221"/>
      <c r="D3" s="221"/>
      <c r="E3" s="221"/>
    </row>
    <row r="4" spans="1:5" ht="13.5" thickBot="1">
      <c r="A4" s="222" t="s">
        <v>518</v>
      </c>
      <c r="B4" s="223"/>
      <c r="C4" s="224"/>
      <c r="D4" s="224"/>
      <c r="E4" s="224"/>
    </row>
    <row r="5" spans="1:5" ht="13.5" thickBot="1">
      <c r="A5" s="265" t="s">
        <v>519</v>
      </c>
      <c r="B5" s="179" t="s">
        <v>520</v>
      </c>
      <c r="C5" s="179" t="s">
        <v>521</v>
      </c>
      <c r="D5" s="179" t="s">
        <v>522</v>
      </c>
      <c r="E5" s="179" t="s">
        <v>523</v>
      </c>
    </row>
    <row r="6" spans="1:5" ht="13.5" thickBot="1">
      <c r="A6" s="266"/>
      <c r="B6" s="179" t="s">
        <v>524</v>
      </c>
      <c r="C6" s="179" t="s">
        <v>525</v>
      </c>
      <c r="D6" s="179" t="s">
        <v>526</v>
      </c>
      <c r="E6" s="179" t="s">
        <v>527</v>
      </c>
    </row>
    <row r="7" spans="1:5" ht="13.5" thickBot="1">
      <c r="A7" s="179" t="s">
        <v>492</v>
      </c>
      <c r="B7" s="179" t="s">
        <v>493</v>
      </c>
      <c r="C7" s="179">
        <v>41</v>
      </c>
      <c r="D7" s="179">
        <v>42</v>
      </c>
      <c r="E7" s="179">
        <v>43</v>
      </c>
    </row>
    <row r="8" spans="1:5" ht="12.75">
      <c r="A8" s="204" t="s">
        <v>528</v>
      </c>
      <c r="B8" s="225">
        <v>4001</v>
      </c>
      <c r="C8" s="182">
        <v>335048.72</v>
      </c>
      <c r="D8" s="182">
        <v>499012.72</v>
      </c>
      <c r="E8" s="183">
        <v>-163964</v>
      </c>
    </row>
    <row r="9" spans="1:5" ht="12.75">
      <c r="A9" s="206" t="s">
        <v>529</v>
      </c>
      <c r="B9" s="226">
        <v>4002</v>
      </c>
      <c r="C9" s="186">
        <v>0</v>
      </c>
      <c r="D9" s="186">
        <v>0</v>
      </c>
      <c r="E9" s="187">
        <v>0</v>
      </c>
    </row>
    <row r="10" spans="1:5" ht="12.75">
      <c r="A10" s="227" t="s">
        <v>530</v>
      </c>
      <c r="B10" s="228">
        <v>4010</v>
      </c>
      <c r="C10" s="229">
        <v>335048.72</v>
      </c>
      <c r="D10" s="229">
        <v>499012.72</v>
      </c>
      <c r="E10" s="230">
        <v>-163964</v>
      </c>
    </row>
    <row r="11" spans="1:5" ht="12.75">
      <c r="A11" s="212" t="s">
        <v>531</v>
      </c>
      <c r="B11" s="231">
        <v>4020</v>
      </c>
      <c r="C11" s="232" t="s">
        <v>532</v>
      </c>
      <c r="D11" s="232">
        <v>-2735527.87</v>
      </c>
      <c r="E11" s="233" t="s">
        <v>532</v>
      </c>
    </row>
    <row r="12" spans="1:5" ht="12.75">
      <c r="A12" s="227" t="s">
        <v>533</v>
      </c>
      <c r="B12" s="228">
        <v>4030</v>
      </c>
      <c r="C12" s="229" t="s">
        <v>532</v>
      </c>
      <c r="D12" s="229">
        <v>573678.07</v>
      </c>
      <c r="E12" s="230">
        <v>-573678.07</v>
      </c>
    </row>
    <row r="13" spans="1:5" ht="13.5" thickBot="1">
      <c r="A13" s="216" t="s">
        <v>534</v>
      </c>
      <c r="B13" s="234">
        <v>4040</v>
      </c>
      <c r="C13" s="190">
        <v>0</v>
      </c>
      <c r="D13" s="190">
        <v>0</v>
      </c>
      <c r="E13" s="191">
        <v>0</v>
      </c>
    </row>
    <row r="14" spans="2:5" ht="12.75">
      <c r="B14" s="236"/>
      <c r="C14" s="237"/>
      <c r="D14" s="237"/>
      <c r="E14" s="237"/>
    </row>
    <row r="15" spans="2:5" ht="12.75">
      <c r="B15" s="236"/>
      <c r="C15" s="237"/>
      <c r="D15" s="237"/>
      <c r="E15" s="237"/>
    </row>
    <row r="16" spans="1:5" ht="12.75">
      <c r="A16" s="238" t="s">
        <v>221</v>
      </c>
      <c r="B16" s="236"/>
      <c r="C16" s="237"/>
      <c r="D16" s="237"/>
      <c r="E16" s="237"/>
    </row>
    <row r="17" spans="1:5" ht="12.75">
      <c r="A17" s="238" t="s">
        <v>517</v>
      </c>
      <c r="B17" s="236"/>
      <c r="C17" s="237"/>
      <c r="D17" s="237"/>
      <c r="E17" s="237"/>
    </row>
    <row r="18" spans="2:5" ht="12.75">
      <c r="B18" s="236"/>
      <c r="C18" s="237"/>
      <c r="D18" s="237"/>
      <c r="E18" s="237"/>
    </row>
    <row r="19" spans="2:5" ht="12.75">
      <c r="B19" s="236"/>
      <c r="C19" s="237"/>
      <c r="D19" s="237"/>
      <c r="E19" s="237"/>
    </row>
    <row r="20" spans="2:5" ht="12.75">
      <c r="B20" s="236"/>
      <c r="C20" s="237"/>
      <c r="D20" s="237"/>
      <c r="E20" s="237"/>
    </row>
    <row r="21" spans="2:5" ht="12.75">
      <c r="B21" s="236"/>
      <c r="C21" s="237"/>
      <c r="D21" s="237"/>
      <c r="E21" s="237"/>
    </row>
    <row r="22" spans="2:5" ht="12.75">
      <c r="B22" s="236"/>
      <c r="C22" s="237"/>
      <c r="D22" s="237"/>
      <c r="E22" s="237"/>
    </row>
    <row r="23" spans="2:5" ht="12.75">
      <c r="B23" s="236"/>
      <c r="C23" s="237"/>
      <c r="D23" s="237"/>
      <c r="E23" s="237"/>
    </row>
    <row r="24" spans="2:5" ht="12.75">
      <c r="B24" s="236"/>
      <c r="C24" s="237"/>
      <c r="D24" s="237"/>
      <c r="E24" s="237"/>
    </row>
    <row r="25" spans="2:5" ht="12.75">
      <c r="B25" s="236"/>
      <c r="C25" s="237"/>
      <c r="D25" s="237"/>
      <c r="E25" s="237"/>
    </row>
    <row r="26" spans="2:5" ht="12.75">
      <c r="B26" s="236"/>
      <c r="C26" s="237"/>
      <c r="D26" s="237"/>
      <c r="E26" s="237"/>
    </row>
    <row r="27" spans="2:5" ht="12.75">
      <c r="B27" s="236"/>
      <c r="C27" s="237"/>
      <c r="D27" s="237"/>
      <c r="E27" s="237"/>
    </row>
    <row r="28" spans="2:5" ht="12.75">
      <c r="B28" s="236"/>
      <c r="C28" s="237"/>
      <c r="D28" s="237"/>
      <c r="E28" s="237"/>
    </row>
    <row r="29" spans="2:5" ht="12.75">
      <c r="B29" s="236"/>
      <c r="C29" s="237"/>
      <c r="D29" s="237"/>
      <c r="E29" s="237"/>
    </row>
    <row r="30" spans="2:5" ht="12.75">
      <c r="B30" s="236"/>
      <c r="C30" s="237"/>
      <c r="D30" s="237"/>
      <c r="E30" s="237"/>
    </row>
    <row r="31" spans="2:5" ht="12.75">
      <c r="B31" s="236"/>
      <c r="C31" s="237"/>
      <c r="D31" s="237"/>
      <c r="E31" s="237"/>
    </row>
    <row r="32" spans="2:5" ht="12.75">
      <c r="B32" s="236"/>
      <c r="C32" s="237"/>
      <c r="D32" s="237"/>
      <c r="E32" s="237"/>
    </row>
    <row r="33" spans="2:5" ht="12.75">
      <c r="B33" s="236"/>
      <c r="C33" s="237"/>
      <c r="D33" s="237"/>
      <c r="E33" s="237"/>
    </row>
    <row r="34" spans="2:5" ht="12.75">
      <c r="B34" s="236"/>
      <c r="C34" s="237"/>
      <c r="D34" s="237"/>
      <c r="E34" s="237"/>
    </row>
    <row r="35" spans="2:5" ht="12.75">
      <c r="B35" s="236"/>
      <c r="C35" s="237"/>
      <c r="D35" s="237"/>
      <c r="E35" s="237"/>
    </row>
    <row r="36" spans="2:5" ht="12.75">
      <c r="B36" s="236"/>
      <c r="C36" s="237"/>
      <c r="D36" s="237"/>
      <c r="E36" s="237"/>
    </row>
    <row r="37" spans="2:5" ht="12.75">
      <c r="B37" s="236"/>
      <c r="C37" s="237"/>
      <c r="D37" s="237"/>
      <c r="E37" s="237"/>
    </row>
    <row r="38" spans="2:5" ht="12.75">
      <c r="B38" s="236"/>
      <c r="C38" s="237"/>
      <c r="D38" s="237"/>
      <c r="E38" s="237"/>
    </row>
    <row r="39" spans="2:5" ht="12.75">
      <c r="B39" s="236"/>
      <c r="C39" s="237"/>
      <c r="D39" s="237"/>
      <c r="E39" s="237"/>
    </row>
    <row r="40" spans="2:5" ht="12.75">
      <c r="B40" s="236"/>
      <c r="C40" s="237"/>
      <c r="D40" s="237"/>
      <c r="E40" s="237"/>
    </row>
    <row r="41" spans="2:5" ht="12.75">
      <c r="B41" s="236"/>
      <c r="C41" s="237"/>
      <c r="D41" s="237"/>
      <c r="E41" s="237"/>
    </row>
    <row r="42" spans="2:5" ht="12.75">
      <c r="B42" s="236"/>
      <c r="C42" s="237"/>
      <c r="D42" s="237"/>
      <c r="E42" s="237"/>
    </row>
    <row r="43" spans="2:5" ht="12.75">
      <c r="B43" s="236"/>
      <c r="C43" s="237"/>
      <c r="D43" s="237"/>
      <c r="E43" s="237"/>
    </row>
    <row r="44" spans="2:5" ht="12.75">
      <c r="B44" s="236"/>
      <c r="C44" s="237"/>
      <c r="D44" s="237"/>
      <c r="E44" s="237"/>
    </row>
    <row r="45" spans="2:5" ht="12.75">
      <c r="B45" s="236"/>
      <c r="C45" s="237"/>
      <c r="D45" s="237"/>
      <c r="E45" s="237"/>
    </row>
  </sheetData>
  <mergeCells count="1">
    <mergeCell ref="A5:A6"/>
  </mergeCells>
  <printOptions horizontalCentered="1"/>
  <pageMargins left="0.51" right="0.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A1:D44"/>
  <sheetViews>
    <sheetView workbookViewId="0" topLeftCell="A1">
      <selection activeCell="H42" sqref="H42"/>
    </sheetView>
  </sheetViews>
  <sheetFormatPr defaultColWidth="9.125" defaultRowHeight="12.75"/>
  <cols>
    <col min="1" max="1" width="50.75390625" style="193" customWidth="1"/>
    <col min="2" max="3" width="9.75390625" style="218" customWidth="1"/>
    <col min="4" max="4" width="20.75390625" style="201" customWidth="1"/>
    <col min="5" max="16384" width="9.125" style="178" customWidth="1"/>
  </cols>
  <sheetData>
    <row r="1" spans="1:4" s="174" customFormat="1" ht="12.75">
      <c r="A1" s="174" t="s">
        <v>440</v>
      </c>
      <c r="D1" s="175"/>
    </row>
    <row r="2" s="174" customFormat="1" ht="12.75">
      <c r="A2" s="174" t="s">
        <v>441</v>
      </c>
    </row>
    <row r="3" s="176" customFormat="1" ht="12.75"/>
    <row r="4" spans="1:4" ht="12.75">
      <c r="A4" s="177" t="s">
        <v>535</v>
      </c>
      <c r="B4" s="178"/>
      <c r="C4" s="178"/>
      <c r="D4" s="178"/>
    </row>
    <row r="5" spans="1:4" ht="13.5" thickBot="1">
      <c r="A5" s="177" t="s">
        <v>536</v>
      </c>
      <c r="B5" s="178"/>
      <c r="C5" s="178"/>
      <c r="D5" s="178"/>
    </row>
    <row r="6" spans="1:4" ht="13.5" thickBot="1">
      <c r="A6" s="265" t="s">
        <v>537</v>
      </c>
      <c r="B6" s="179" t="s">
        <v>520</v>
      </c>
      <c r="C6" s="239" t="s">
        <v>538</v>
      </c>
      <c r="D6" s="265" t="s">
        <v>447</v>
      </c>
    </row>
    <row r="7" spans="1:4" ht="13.5" thickBot="1">
      <c r="A7" s="266"/>
      <c r="B7" s="179" t="s">
        <v>539</v>
      </c>
      <c r="C7" s="239" t="s">
        <v>540</v>
      </c>
      <c r="D7" s="266"/>
    </row>
    <row r="8" spans="1:4" ht="13.5" thickBot="1">
      <c r="A8" s="179" t="s">
        <v>492</v>
      </c>
      <c r="B8" s="179" t="s">
        <v>448</v>
      </c>
      <c r="C8" s="239" t="s">
        <v>449</v>
      </c>
      <c r="D8" s="179">
        <v>53</v>
      </c>
    </row>
    <row r="9" spans="1:4" ht="12.75">
      <c r="A9" s="240" t="s">
        <v>541</v>
      </c>
      <c r="B9" s="241">
        <v>0</v>
      </c>
      <c r="C9" s="241">
        <v>5010</v>
      </c>
      <c r="D9" s="242">
        <v>335048.72</v>
      </c>
    </row>
    <row r="10" spans="1:4" ht="12.75">
      <c r="A10" s="208" t="s">
        <v>542</v>
      </c>
      <c r="B10" s="243">
        <v>0</v>
      </c>
      <c r="C10" s="243">
        <v>5020</v>
      </c>
      <c r="D10" s="211">
        <v>404353</v>
      </c>
    </row>
    <row r="11" spans="1:4" ht="12.75">
      <c r="A11" s="212" t="s">
        <v>543</v>
      </c>
      <c r="B11" s="231">
        <v>0</v>
      </c>
      <c r="C11" s="231">
        <v>4134</v>
      </c>
      <c r="D11" s="215">
        <v>404353</v>
      </c>
    </row>
    <row r="12" spans="1:4" ht="12.75">
      <c r="A12" s="208" t="s">
        <v>544</v>
      </c>
      <c r="B12" s="243">
        <v>0</v>
      </c>
      <c r="C12" s="243">
        <v>5040</v>
      </c>
      <c r="D12" s="211">
        <v>240389</v>
      </c>
    </row>
    <row r="13" spans="1:4" ht="12.75">
      <c r="A13" s="212" t="s">
        <v>545</v>
      </c>
      <c r="B13" s="231">
        <v>6141</v>
      </c>
      <c r="C13" s="231">
        <v>5345</v>
      </c>
      <c r="D13" s="215">
        <v>177825</v>
      </c>
    </row>
    <row r="14" spans="1:4" ht="12.75">
      <c r="A14" s="206" t="s">
        <v>546</v>
      </c>
      <c r="B14" s="226">
        <v>6141</v>
      </c>
      <c r="C14" s="226">
        <v>6331</v>
      </c>
      <c r="D14" s="198">
        <v>62564</v>
      </c>
    </row>
    <row r="15" spans="1:4" ht="12.75">
      <c r="A15" s="208" t="s">
        <v>547</v>
      </c>
      <c r="B15" s="243">
        <v>0</v>
      </c>
      <c r="C15" s="243">
        <v>5060</v>
      </c>
      <c r="D15" s="211">
        <v>499012.72</v>
      </c>
    </row>
    <row r="16" spans="1:4" ht="13.5" thickBot="1">
      <c r="A16" s="216" t="s">
        <v>548</v>
      </c>
      <c r="B16" s="234">
        <v>0</v>
      </c>
      <c r="C16" s="234">
        <v>5070</v>
      </c>
      <c r="D16" s="200">
        <v>-163964</v>
      </c>
    </row>
    <row r="19" ht="13.5" thickBot="1">
      <c r="A19" s="244" t="s">
        <v>549</v>
      </c>
    </row>
    <row r="20" spans="1:4" ht="13.5" thickBot="1">
      <c r="A20" s="265" t="s">
        <v>537</v>
      </c>
      <c r="B20" s="179" t="s">
        <v>520</v>
      </c>
      <c r="C20" s="239" t="s">
        <v>538</v>
      </c>
      <c r="D20" s="265" t="s">
        <v>447</v>
      </c>
    </row>
    <row r="21" spans="1:4" ht="13.5" thickBot="1">
      <c r="A21" s="266"/>
      <c r="B21" s="179" t="s">
        <v>539</v>
      </c>
      <c r="C21" s="239" t="s">
        <v>540</v>
      </c>
      <c r="D21" s="266"/>
    </row>
    <row r="22" spans="1:4" ht="13.5" thickBot="1">
      <c r="A22" s="179" t="s">
        <v>492</v>
      </c>
      <c r="B22" s="179" t="s">
        <v>448</v>
      </c>
      <c r="C22" s="239" t="s">
        <v>449</v>
      </c>
      <c r="D22" s="179">
        <v>53</v>
      </c>
    </row>
    <row r="23" spans="1:4" ht="12.75">
      <c r="A23" s="240" t="s">
        <v>541</v>
      </c>
      <c r="B23" s="241">
        <v>0</v>
      </c>
      <c r="C23" s="241">
        <v>5010</v>
      </c>
      <c r="D23" s="242">
        <v>0</v>
      </c>
    </row>
    <row r="24" spans="1:4" ht="12.75">
      <c r="A24" s="208" t="s">
        <v>542</v>
      </c>
      <c r="B24" s="243">
        <v>0</v>
      </c>
      <c r="C24" s="243">
        <v>5020</v>
      </c>
      <c r="D24" s="211">
        <v>0</v>
      </c>
    </row>
    <row r="25" spans="1:4" ht="12.75">
      <c r="A25" s="208" t="s">
        <v>544</v>
      </c>
      <c r="B25" s="243">
        <v>0</v>
      </c>
      <c r="C25" s="243">
        <v>5040</v>
      </c>
      <c r="D25" s="211">
        <v>0</v>
      </c>
    </row>
    <row r="26" spans="1:4" ht="12.75">
      <c r="A26" s="208" t="s">
        <v>547</v>
      </c>
      <c r="B26" s="243">
        <v>0</v>
      </c>
      <c r="C26" s="243">
        <v>5060</v>
      </c>
      <c r="D26" s="211">
        <v>0</v>
      </c>
    </row>
    <row r="27" spans="1:4" ht="13.5" thickBot="1">
      <c r="A27" s="216" t="s">
        <v>548</v>
      </c>
      <c r="B27" s="234">
        <v>0</v>
      </c>
      <c r="C27" s="234">
        <v>5070</v>
      </c>
      <c r="D27" s="200">
        <v>0</v>
      </c>
    </row>
    <row r="30" ht="13.5" thickBot="1">
      <c r="A30" s="244" t="s">
        <v>550</v>
      </c>
    </row>
    <row r="31" spans="1:4" ht="13.5" thickBot="1">
      <c r="A31" s="265" t="s">
        <v>537</v>
      </c>
      <c r="B31" s="179" t="s">
        <v>520</v>
      </c>
      <c r="C31" s="239" t="s">
        <v>538</v>
      </c>
      <c r="D31" s="265" t="s">
        <v>447</v>
      </c>
    </row>
    <row r="32" spans="1:4" ht="13.5" thickBot="1">
      <c r="A32" s="266"/>
      <c r="B32" s="179" t="s">
        <v>539</v>
      </c>
      <c r="C32" s="239" t="s">
        <v>540</v>
      </c>
      <c r="D32" s="266"/>
    </row>
    <row r="33" spans="1:4" ht="13.5" thickBot="1">
      <c r="A33" s="179" t="s">
        <v>492</v>
      </c>
      <c r="B33" s="179" t="s">
        <v>448</v>
      </c>
      <c r="C33" s="239" t="s">
        <v>449</v>
      </c>
      <c r="D33" s="179">
        <v>53</v>
      </c>
    </row>
    <row r="34" spans="1:4" ht="12.75">
      <c r="A34" s="240" t="s">
        <v>541</v>
      </c>
      <c r="B34" s="241">
        <v>0</v>
      </c>
      <c r="C34" s="241">
        <v>5010</v>
      </c>
      <c r="D34" s="242">
        <v>335048.72</v>
      </c>
    </row>
    <row r="35" spans="1:4" ht="12.75">
      <c r="A35" s="208" t="s">
        <v>542</v>
      </c>
      <c r="B35" s="243">
        <v>0</v>
      </c>
      <c r="C35" s="243">
        <v>5020</v>
      </c>
      <c r="D35" s="211">
        <v>404353</v>
      </c>
    </row>
    <row r="36" spans="1:4" ht="12.75">
      <c r="A36" s="212" t="s">
        <v>543</v>
      </c>
      <c r="B36" s="231">
        <v>0</v>
      </c>
      <c r="C36" s="231">
        <v>4134</v>
      </c>
      <c r="D36" s="215">
        <v>404353</v>
      </c>
    </row>
    <row r="37" spans="1:4" ht="12.75">
      <c r="A37" s="208" t="s">
        <v>544</v>
      </c>
      <c r="B37" s="243">
        <v>0</v>
      </c>
      <c r="C37" s="243">
        <v>5040</v>
      </c>
      <c r="D37" s="211">
        <v>240389</v>
      </c>
    </row>
    <row r="38" spans="1:4" ht="12.75">
      <c r="A38" s="212" t="s">
        <v>545</v>
      </c>
      <c r="B38" s="231">
        <v>6141</v>
      </c>
      <c r="C38" s="231">
        <v>5345</v>
      </c>
      <c r="D38" s="215">
        <v>177825</v>
      </c>
    </row>
    <row r="39" spans="1:4" ht="12.75">
      <c r="A39" s="206" t="s">
        <v>546</v>
      </c>
      <c r="B39" s="226">
        <v>6141</v>
      </c>
      <c r="C39" s="226">
        <v>6331</v>
      </c>
      <c r="D39" s="198">
        <v>62564</v>
      </c>
    </row>
    <row r="40" spans="1:4" ht="12.75">
      <c r="A40" s="208" t="s">
        <v>547</v>
      </c>
      <c r="B40" s="243">
        <v>0</v>
      </c>
      <c r="C40" s="243">
        <v>5060</v>
      </c>
      <c r="D40" s="211">
        <v>499012.72</v>
      </c>
    </row>
    <row r="41" spans="1:4" ht="13.5" thickBot="1">
      <c r="A41" s="216" t="s">
        <v>548</v>
      </c>
      <c r="B41" s="234">
        <v>0</v>
      </c>
      <c r="C41" s="234">
        <v>5070</v>
      </c>
      <c r="D41" s="200">
        <v>-163964</v>
      </c>
    </row>
    <row r="43" ht="12.75">
      <c r="A43" s="192" t="s">
        <v>221</v>
      </c>
    </row>
    <row r="44" ht="12.75">
      <c r="A44" s="192" t="s">
        <v>517</v>
      </c>
    </row>
  </sheetData>
  <mergeCells count="6">
    <mergeCell ref="A31:A32"/>
    <mergeCell ref="D31:D32"/>
    <mergeCell ref="A6:A7"/>
    <mergeCell ref="D6:D7"/>
    <mergeCell ref="A20:A21"/>
    <mergeCell ref="D20:D21"/>
  </mergeCells>
  <printOptions horizontalCentered="1"/>
  <pageMargins left="0.7874015748031497" right="0.7874015748031497" top="0.2362204724409449" bottom="0.2755905511811024" header="0.15748031496062992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E11"/>
  <sheetViews>
    <sheetView workbookViewId="0" topLeftCell="A1">
      <selection activeCell="A1" sqref="A1"/>
    </sheetView>
  </sheetViews>
  <sheetFormatPr defaultColWidth="9.125" defaultRowHeight="12.75"/>
  <cols>
    <col min="1" max="1" width="50.75390625" style="193" customWidth="1"/>
    <col min="2" max="2" width="9.75390625" style="218" customWidth="1"/>
    <col min="3" max="3" width="20.75390625" style="201" customWidth="1"/>
    <col min="4" max="4" width="20.75390625" style="178" customWidth="1"/>
    <col min="5" max="16384" width="9.125" style="178" customWidth="1"/>
  </cols>
  <sheetData>
    <row r="1" spans="1:5" s="174" customFormat="1" ht="12.75">
      <c r="A1" s="174" t="s">
        <v>440</v>
      </c>
      <c r="D1" s="175"/>
      <c r="E1" s="175"/>
    </row>
    <row r="2" s="174" customFormat="1" ht="12.75">
      <c r="A2" s="174" t="s">
        <v>441</v>
      </c>
    </row>
    <row r="3" s="176" customFormat="1" ht="12.75"/>
    <row r="4" spans="1:3" ht="13.5" thickBot="1">
      <c r="A4" s="177" t="s">
        <v>551</v>
      </c>
      <c r="B4" s="178"/>
      <c r="C4" s="178"/>
    </row>
    <row r="5" spans="1:3" ht="13.5" thickBot="1">
      <c r="A5" s="179" t="s">
        <v>552</v>
      </c>
      <c r="B5" s="239" t="s">
        <v>553</v>
      </c>
      <c r="C5" s="179" t="s">
        <v>447</v>
      </c>
    </row>
    <row r="6" spans="1:3" ht="13.5" thickBot="1">
      <c r="A6" s="179" t="s">
        <v>554</v>
      </c>
      <c r="B6" s="239" t="s">
        <v>493</v>
      </c>
      <c r="C6" s="179">
        <v>63</v>
      </c>
    </row>
    <row r="7" spans="1:3" ht="13.5" thickBot="1">
      <c r="A7" s="245" t="s">
        <v>555</v>
      </c>
      <c r="B7" s="246">
        <v>23</v>
      </c>
      <c r="C7" s="247">
        <v>0</v>
      </c>
    </row>
    <row r="10" ht="12.75">
      <c r="A10" s="192" t="s">
        <v>221</v>
      </c>
    </row>
    <row r="11" ht="12.75">
      <c r="A11" s="192" t="s">
        <v>517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2006-06-16T09:14:46Z</dcterms:created>
  <cp:category/>
  <cp:version/>
  <cp:contentType/>
  <cp:contentStatus/>
</cp:coreProperties>
</file>